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áo cáo gửi BQT\E2\"/>
    </mc:Choice>
  </mc:AlternateContent>
  <bookViews>
    <workbookView xWindow="0" yWindow="0" windowWidth="20490" windowHeight="7365"/>
  </bookViews>
  <sheets>
    <sheet name="Tổng hợp chưa thuế E2" sheetId="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_XL3">BlankMacro1</definedName>
    <definedName name="_1_">'[1]#REF'!#REF!</definedName>
    <definedName name="_10DATA_DATA2_L">'[2]#REF'!#REF!</definedName>
    <definedName name="_11MAÕ_HAØNG">#REF!</definedName>
    <definedName name="_12MAÕ_SOÁ_THUEÁ">#REF!</definedName>
    <definedName name="_13ÑÔN_GIAÙ">#REF!</definedName>
    <definedName name="_14SOÁ_CTÖØ">#REF!</definedName>
    <definedName name="_15SOÁ_LÖÔÏNG">#REF!</definedName>
    <definedName name="_16TEÂN_HAØNG">#REF!</definedName>
    <definedName name="_17TEÂN_KHAÙCH_HAØ">#REF!</definedName>
    <definedName name="_18THAØNH_TIEÀN">#REF!</definedName>
    <definedName name="_19TRÒ_GIAÙ">#REF!</definedName>
    <definedName name="_2_??">BlankMacro1</definedName>
    <definedName name="_20TRÒ_GIAÙ__VAT">#REF!</definedName>
    <definedName name="_3_??????1">BlankMacro1</definedName>
    <definedName name="_4_??????2">BlankMacro1</definedName>
    <definedName name="_5_??????3">BlankMacro1</definedName>
    <definedName name="_6_??????4">BlankMacro1</definedName>
    <definedName name="_7_??????5">BlankMacro1</definedName>
    <definedName name="_8_??????6">BlankMacro1</definedName>
    <definedName name="_9_0DATA_DATA2_L">'[2]#REF'!#REF!</definedName>
    <definedName name="_CN1" hidden="1">{"'Sheet1'!$L$16"}</definedName>
    <definedName name="_CT250">'[3]dongia (2)'!#REF!</definedName>
    <definedName name="_CT4" hidden="1">{"'Sheet1'!$L$16"}</definedName>
    <definedName name="_mau03" hidden="1">{"'Sheet1'!$L$16"}</definedName>
    <definedName name="_NSO2" hidden="1">{"'Sheet1'!$L$16"}</definedName>
    <definedName name="_Order1" hidden="1">255</definedName>
    <definedName name="_Order2" hidden="1">255</definedName>
    <definedName name="_SD11">{"Thuxm2.xls","Sheet1"}</definedName>
    <definedName name="abcjkjlf">#REF!</definedName>
    <definedName name="abcsư">#REF!</definedName>
    <definedName name="ad" hidden="1">{"'Sheet1'!$L$16"}</definedName>
    <definedName name="bcfbcb">#REF!</definedName>
    <definedName name="bg" hidden="1">{"'Sheet1'!$L$16"}</definedName>
    <definedName name="CACAU">298161</definedName>
    <definedName name="cfgg" hidden="1">{"'Sheet1'!$L$16"}</definedName>
    <definedName name="CLVC3">0.1</definedName>
    <definedName name="Comm">BlankMacro1</definedName>
    <definedName name="Document_array">{"Book1"}</definedName>
    <definedName name="Drawpoints">1</definedName>
    <definedName name="ds">[4]PhongBan!$B$2:$B$65536</definedName>
    <definedName name="DSTD_Clear">#N/A</definedName>
    <definedName name="FFF">BlankMacro1</definedName>
    <definedName name="FIT">BlankMacro1</definedName>
    <definedName name="FITT2">BlankMacro1</definedName>
    <definedName name="FITTING2">BlankMacro1</definedName>
    <definedName name="FLG">BlankMacro1</definedName>
    <definedName name="fzgÐg">{"Thuxm2.xls","Sheet1"}</definedName>
    <definedName name="hanh" hidden="1">{"'Sheet1'!$L$16"}</definedName>
    <definedName name="Heä_soá_laép_xaø_H">1.7</definedName>
    <definedName name="hfghdfgh">#REF!</definedName>
    <definedName name="HHH">'[5]1.BGD'!$C$20</definedName>
    <definedName name="HHHH">'[6]1.BGD'!$C$20</definedName>
    <definedName name="hhhhh">'[6]1.BGD'!$C$20</definedName>
    <definedName name="HSCT3">0.1</definedName>
    <definedName name="HSDN">2.5</definedName>
    <definedName name="HSLXH">1.7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Title" hidden="1">"00Q3961-SUM"</definedName>
    <definedName name="huy" hidden="1">{"'Sheet1'!$L$16"}</definedName>
    <definedName name="jkjlihhffd">#REF!</definedName>
    <definedName name="jlkjl">#REF!</definedName>
    <definedName name="KhuyenmaiUPS">"AutoShape 264"</definedName>
    <definedName name="ktt">'[7]1.BGD'!$J$20</definedName>
    <definedName name="luan" hidden="1">{"'Sheet1'!$L$16"}</definedName>
    <definedName name="LuongLookupBPCV">OFFSET([8]Lookup!$BR$3,VLOOKUP([8]DienDuLieu!$D1,[8]Lookup!$BQ$4:$BT$93,3,0),0,VLOOKUP([8]DienDuLieu!$D1,[8]Lookup!$BQ$4:$BT$93,4,0),1)</definedName>
    <definedName name="mo" hidden="1">{"'Sheet1'!$L$16"}</definedName>
    <definedName name="MYHUYEN" hidden="1">{"'Sheet1'!$L$16"}</definedName>
    <definedName name="MyTable">#REF!</definedName>
    <definedName name="ngay">"Ngày 12 tháng 7 năm 2009"</definedName>
    <definedName name="NHAÂN_COÂNG">BTRAM</definedName>
    <definedName name="njklkl">#REF!</definedName>
    <definedName name="nl">"TRẦN THỊ MAI HỒNG"</definedName>
    <definedName name="o" hidden="1">{"'Sheet1'!$L$16"}</definedName>
    <definedName name="PIP">BlankMacro1</definedName>
    <definedName name="PIPE2">BlankMacro1</definedName>
    <definedName name="PPP">BlankMacro1</definedName>
    <definedName name="_xlnm.Print_Titles" localSheetId="0">'Tổng hợp chưa thuế E2'!$7:$7</definedName>
    <definedName name="PtichDTL">#N/A</definedName>
    <definedName name="qq">BlankMacro1</definedName>
    <definedName name="rate">14000</definedName>
    <definedName name="s">"Đề xuất mức lương tháng 2/2008"</definedName>
    <definedName name="ss">BlankMacro1</definedName>
    <definedName name="t">"Mức lương đã hưởng tháng 1/2008"</definedName>
    <definedName name="TaxTV">10%</definedName>
    <definedName name="TaxXL">5%</definedName>
    <definedName name="td">"BẢNG LƯƠNG THÁNG ... NĂM  2009"</definedName>
    <definedName name="tgd">'[7]1.BGD'!$C$20</definedName>
    <definedName name="TKYB">"TKYB"</definedName>
    <definedName name="tlc" hidden="1">{"'Sheet1'!$L$16"}</definedName>
    <definedName name="TYT">BlankMacro1</definedName>
    <definedName name="unitt">BlankMacro1</definedName>
    <definedName name="ut">BlankMacro1</definedName>
    <definedName name="VAÄT_LIEÄU">"ATRAM"</definedName>
    <definedName name="Viet" hidden="1">{"'Sheet1'!$L$16"}</definedName>
    <definedName name="Winpoints">3</definedName>
    <definedName name="WIRE1">5</definedName>
    <definedName name="XCCT">0.5</definedName>
    <definedName name="템플리트모듈1">BlankMacro1</definedName>
    <definedName name="템플리트모듈2">BlankMacro1</definedName>
    <definedName name="템플리트모듈3">BlankMacro1</definedName>
    <definedName name="템플리트모듈4">BlankMacro1</definedName>
    <definedName name="템플리트모듈5">BlankMacro1</definedName>
    <definedName name="템플리트모듈6">BlankMacro1</definedName>
    <definedName name="피팅">BlankMacro1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0" i="4" l="1"/>
  <c r="G29" i="4"/>
  <c r="G28" i="4"/>
  <c r="G27" i="4"/>
  <c r="G25" i="4"/>
  <c r="G22" i="4"/>
  <c r="G21" i="4"/>
  <c r="G20" i="4"/>
  <c r="G19" i="4"/>
  <c r="G18" i="4"/>
  <c r="G15" i="4"/>
  <c r="G14" i="4"/>
  <c r="G13" i="4"/>
  <c r="G12" i="4"/>
  <c r="G11" i="4"/>
  <c r="F24" i="4" l="1"/>
  <c r="E24" i="4"/>
  <c r="D24" i="4"/>
  <c r="F26" i="4" l="1"/>
  <c r="E26" i="4"/>
  <c r="D26" i="4"/>
  <c r="F23" i="4"/>
  <c r="E23" i="4"/>
  <c r="D23" i="4"/>
  <c r="F17" i="4"/>
  <c r="E17" i="4"/>
  <c r="D17" i="4"/>
  <c r="F10" i="4"/>
  <c r="E10" i="4"/>
  <c r="D10" i="4"/>
  <c r="F9" i="4" l="1"/>
  <c r="F8" i="4" s="1"/>
  <c r="E9" i="4"/>
  <c r="E8" i="4" s="1"/>
  <c r="D9" i="4"/>
  <c r="D8" i="4" s="1"/>
  <c r="G24" i="4" l="1"/>
  <c r="G26" i="4" l="1"/>
  <c r="G17" i="4" l="1"/>
  <c r="G10" i="4"/>
  <c r="G9" i="4" l="1"/>
  <c r="G23" i="4" l="1"/>
  <c r="G8" i="4" s="1"/>
  <c r="G50" i="4" l="1"/>
  <c r="H50" i="4" l="1"/>
  <c r="G47" i="4" l="1"/>
  <c r="G45" i="4"/>
  <c r="G42" i="4"/>
  <c r="G41" i="4"/>
  <c r="G58" i="4" l="1"/>
  <c r="H58" i="4" s="1"/>
  <c r="G59" i="4"/>
  <c r="H59" i="4" s="1"/>
  <c r="G57" i="4"/>
  <c r="H57" i="4" s="1"/>
  <c r="G39" i="4" l="1"/>
  <c r="G60" i="4" l="1"/>
  <c r="G49" i="4"/>
  <c r="G43" i="4" l="1"/>
  <c r="G56" i="4"/>
  <c r="H56" i="4" s="1"/>
  <c r="G44" i="4"/>
  <c r="G64" i="4"/>
  <c r="H64" i="4" s="1"/>
  <c r="G46" i="4"/>
  <c r="G52" i="4"/>
  <c r="G48" i="4"/>
  <c r="G62" i="4"/>
  <c r="H62" i="4" s="1"/>
  <c r="G33" i="4"/>
  <c r="G54" i="4"/>
  <c r="H54" i="4" s="1"/>
  <c r="G55" i="4"/>
  <c r="H55" i="4" s="1"/>
  <c r="G61" i="4"/>
  <c r="H61" i="4" s="1"/>
  <c r="G40" i="4"/>
  <c r="G63" i="4"/>
  <c r="H60" i="4"/>
  <c r="G34" i="4"/>
  <c r="G38" i="4"/>
  <c r="G36" i="4"/>
  <c r="G35" i="4"/>
  <c r="G53" i="4"/>
  <c r="H53" i="4" s="1"/>
  <c r="G37" i="4"/>
  <c r="G51" i="4"/>
  <c r="H51" i="4" s="1"/>
  <c r="E32" i="4"/>
  <c r="E65" i="4"/>
  <c r="F65" i="4"/>
  <c r="F32" i="4"/>
  <c r="D32" i="4"/>
  <c r="D65" i="4"/>
  <c r="H52" i="4"/>
  <c r="H63" i="4"/>
  <c r="G32" i="4" l="1"/>
  <c r="G65" i="4"/>
  <c r="H65" i="4" s="1"/>
  <c r="F31" i="4"/>
  <c r="F67" i="4" s="1"/>
  <c r="E31" i="4"/>
  <c r="E67" i="4" s="1"/>
  <c r="D31" i="4"/>
  <c r="D67" i="4" s="1"/>
  <c r="H43" i="4"/>
  <c r="H44" i="4"/>
  <c r="G31" i="4" l="1"/>
  <c r="H23" i="4"/>
  <c r="H17" i="4"/>
  <c r="H10" i="4"/>
  <c r="G67" i="4" l="1"/>
</calcChain>
</file>

<file path=xl/comments1.xml><?xml version="1.0" encoding="utf-8"?>
<comments xmlns="http://schemas.openxmlformats.org/spreadsheetml/2006/main">
  <authors>
    <author>ECH</author>
  </authors>
  <commentList>
    <comment ref="D34" authorId="0" shapeId="0">
      <text>
        <r>
          <rPr>
            <sz val="9"/>
            <color indexed="81"/>
            <rFont val="Tahoma"/>
            <family val="2"/>
          </rPr>
          <t xml:space="preserve">THUY: Tiền trực lễ + làm thêm giờ
</t>
        </r>
      </text>
    </comment>
    <comment ref="D35" authorId="0" shapeId="0">
      <text>
        <r>
          <rPr>
            <sz val="9"/>
            <color indexed="81"/>
            <rFont val="Tahoma"/>
            <family val="2"/>
          </rPr>
          <t xml:space="preserve">Tiền trực lễ + làm thêm giờ
</t>
        </r>
      </text>
    </comment>
    <comment ref="D36" authorId="0" shapeId="0">
      <text>
        <r>
          <rPr>
            <sz val="9"/>
            <color indexed="81"/>
            <rFont val="Tahoma"/>
            <family val="2"/>
          </rPr>
          <t xml:space="preserve">THUY: Tiền trực lễ
</t>
        </r>
      </text>
    </comment>
  </commentList>
</comments>
</file>

<file path=xl/sharedStrings.xml><?xml version="1.0" encoding="utf-8"?>
<sst xmlns="http://schemas.openxmlformats.org/spreadsheetml/2006/main" count="103" uniqueCount="97">
  <si>
    <t xml:space="preserve">Công ty Cổ phần quản lý tòa nhà Ecohome </t>
  </si>
  <si>
    <t>STT</t>
  </si>
  <si>
    <t>NỘI DUNG</t>
  </si>
  <si>
    <t>Mã phí</t>
  </si>
  <si>
    <t xml:space="preserve">Ghi chú </t>
  </si>
  <si>
    <t>A</t>
  </si>
  <si>
    <t>TỔNG CÁC KHOẢN THU</t>
  </si>
  <si>
    <t xml:space="preserve">Phần phí DV sàn TM tính bằng giá cư dân </t>
  </si>
  <si>
    <t>I</t>
  </si>
  <si>
    <t>Thu cư dân</t>
  </si>
  <si>
    <t>- Phí dịch vụ tòa</t>
  </si>
  <si>
    <t>- Phí gửi xe ô tô</t>
  </si>
  <si>
    <t xml:space="preserve">- Phí gửi xe máy </t>
  </si>
  <si>
    <t>- Phí gửi xe đạp</t>
  </si>
  <si>
    <t>- Phí xạc xe đạp điện</t>
  </si>
  <si>
    <t>II</t>
  </si>
  <si>
    <t>Thu sàn thương mại</t>
  </si>
  <si>
    <t xml:space="preserve">Phí dịch vụ </t>
  </si>
  <si>
    <t>Phí gửi xe</t>
  </si>
  <si>
    <t>III</t>
  </si>
  <si>
    <t xml:space="preserve">Thu Khác </t>
  </si>
  <si>
    <t>Thu xe vãng lai</t>
  </si>
  <si>
    <t xml:space="preserve">Thu tiền thuê địa điểm đặt thiết bị phủ sóng di động </t>
  </si>
  <si>
    <t xml:space="preserve">Thu tiền đặt thiết bị quảng cáo Thang máy </t>
  </si>
  <si>
    <t>5113023</t>
  </si>
  <si>
    <t>TỔNG HỢP BÁO CÁO TÌNH HÌNH THU ECOHOME 2</t>
  </si>
  <si>
    <t>Thu cư dân tòa C1</t>
  </si>
  <si>
    <t>Thu cư dân tòa C2</t>
  </si>
  <si>
    <t>Thu tiền thuê địa điểm ATM</t>
  </si>
  <si>
    <t>B</t>
  </si>
  <si>
    <t>TỔNG CÁC KHOẢN CHI</t>
  </si>
  <si>
    <t>1</t>
  </si>
  <si>
    <t>- Chi phí lương bộ phận quản lý ban</t>
  </si>
  <si>
    <t>- Chi phí lương bộ phận kỹ thuật</t>
  </si>
  <si>
    <t>- Chi phí lương bộ phận bảo vệ</t>
  </si>
  <si>
    <t>- Chi phí lương bộ phận tạp vụ</t>
  </si>
  <si>
    <t>- Chi phí lương bộ phận lễ tân</t>
  </si>
  <si>
    <t>- Chi phí lương bộ phận cây xanh</t>
  </si>
  <si>
    <t>2</t>
  </si>
  <si>
    <t xml:space="preserve"> Thù lao BQT+ Quỹ an sinh</t>
  </si>
  <si>
    <t xml:space="preserve"> Chi phí dịch vụ an ninh</t>
  </si>
  <si>
    <t>3</t>
  </si>
  <si>
    <t xml:space="preserve"> Chi phí dịch vụ vệ sinh</t>
  </si>
  <si>
    <t>4</t>
  </si>
  <si>
    <t xml:space="preserve">Chi thanh toán tiền điện </t>
  </si>
  <si>
    <t>5</t>
  </si>
  <si>
    <t xml:space="preserve">Chi thanh toán tiền nước </t>
  </si>
  <si>
    <t>6</t>
  </si>
  <si>
    <t xml:space="preserve">Chi thanh toán dầu máy phát điện </t>
  </si>
  <si>
    <t>7</t>
  </si>
  <si>
    <t>Chi mua công cụ dụng cụ phân bổ</t>
  </si>
  <si>
    <t>8</t>
  </si>
  <si>
    <t xml:space="preserve">Chi phí vật tư trực tiếp </t>
  </si>
  <si>
    <t>- Chi phí vật tư bộ phận tạp vụ</t>
  </si>
  <si>
    <t>- Chi phí hóa chất xử lý nước sinh hoạt - kỹ thuật</t>
  </si>
  <si>
    <t xml:space="preserve">- Chi phí vật tư bộ phận kỹ thuật </t>
  </si>
  <si>
    <t>9</t>
  </si>
  <si>
    <t xml:space="preserve">Chi thanh toán tiền vận chuyển rác </t>
  </si>
  <si>
    <t>10</t>
  </si>
  <si>
    <t>Chi phí chăm sóc cây xanh</t>
  </si>
  <si>
    <t>11</t>
  </si>
  <si>
    <t xml:space="preserve">Chi thanh toán tiền mua đồng phục cho nhân viên </t>
  </si>
  <si>
    <t>12</t>
  </si>
  <si>
    <t xml:space="preserve">Chi thanh toán tiền văn phòng phẩm </t>
  </si>
  <si>
    <t>13</t>
  </si>
  <si>
    <t xml:space="preserve">Chi thanh toán tiền photo in ấn, mực in </t>
  </si>
  <si>
    <t>14</t>
  </si>
  <si>
    <t xml:space="preserve">Chi thanh toán tiền nước uống nhân viên </t>
  </si>
  <si>
    <t>15</t>
  </si>
  <si>
    <t xml:space="preserve">Chi phí diệt côn trùng </t>
  </si>
  <si>
    <t>16</t>
  </si>
  <si>
    <t>Chi phí phân bón + thuốc bảo vệ thực vật + vật tư bộ phận cây xanh</t>
  </si>
  <si>
    <t>17</t>
  </si>
  <si>
    <t xml:space="preserve">Chi thanh toán cước điện thoại, hotline </t>
  </si>
  <si>
    <t>18</t>
  </si>
  <si>
    <t xml:space="preserve">Chi thanh toán cước internet </t>
  </si>
  <si>
    <t>19</t>
  </si>
  <si>
    <t>Chi phí ngoại giao, hỗ trợ cư dân</t>
  </si>
  <si>
    <t>20</t>
  </si>
  <si>
    <t>Chi phí mua BH cháy nổ + Tập huấn PCCC</t>
  </si>
  <si>
    <t>21</t>
  </si>
  <si>
    <t>Chi phí đồ dùng văn phòng + tiếp khách + chi phí khác</t>
  </si>
  <si>
    <t>23</t>
  </si>
  <si>
    <t>- Chi phí nhân sự khác (teambuilding, khám sức khoẻ….)</t>
  </si>
  <si>
    <t>Chi phí trar trước dài hạn</t>
  </si>
  <si>
    <t>62081</t>
  </si>
  <si>
    <t xml:space="preserve">Lợi nhuận </t>
  </si>
  <si>
    <t>- Chi phí quan trắc và phân tích mẫu môi trường</t>
  </si>
  <si>
    <t>Chi phí quản lý (5%)</t>
  </si>
  <si>
    <t>Chi thanh chi phí lương+ BHXH, BHYT, BHTN, tháng lương 13, đào tạo, thưởng</t>
  </si>
  <si>
    <t>62200</t>
  </si>
  <si>
    <t>Bàn ghế, máy khoan, máy in, thùng đựng pin</t>
  </si>
  <si>
    <t>Tháng 01.2020</t>
  </si>
  <si>
    <t>Tháng 02.2020</t>
  </si>
  <si>
    <t>Tháng 03.2020</t>
  </si>
  <si>
    <t>Từ tháng 1/2020 đến hết tháng 3/2020</t>
  </si>
  <si>
    <t>Tổng luỹ kế chưa có VAT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</si>
</sst>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_-* #,##0\ _₫_-;\-* #,##0\ _₫_-;_-* &quot;-&quot;??\ _₫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 Light"/>
      <family val="1"/>
      <scheme val="major"/>
    </font>
    <font>
      <b/>
      <i/>
      <sz val="9"/>
      <color theme="1"/>
      <name val="Calibri Light"/>
      <family val="1"/>
      <scheme val="major"/>
    </font>
    <font>
      <sz val="9"/>
      <color theme="1"/>
      <name val="Calibri Light"/>
      <family val="1"/>
      <scheme val="major"/>
    </font>
    <font>
      <b/>
      <sz val="12"/>
      <color theme="1"/>
      <name val="Calibri Light"/>
      <family val="1"/>
      <scheme val="major"/>
    </font>
    <font>
      <b/>
      <sz val="9"/>
      <color theme="1"/>
      <name val="Calibri Light"/>
      <family val="1"/>
      <scheme val="major"/>
    </font>
    <font>
      <i/>
      <sz val="9"/>
      <color theme="1"/>
      <name val="Calibri Light"/>
      <family val="1"/>
      <scheme val="major"/>
    </font>
    <font>
      <sz val="9"/>
      <color theme="1"/>
      <name val="Calibri Light"/>
      <family val="1"/>
      <charset val="163"/>
      <scheme val="major"/>
    </font>
    <font>
      <sz val="11"/>
      <color theme="1"/>
      <name val="Calibri Light"/>
      <family val="1"/>
      <scheme val="major"/>
    </font>
    <font>
      <sz val="10"/>
      <color theme="1"/>
      <name val="Calibri Light"/>
      <family val="1"/>
      <scheme val="major"/>
    </font>
    <font>
      <sz val="9"/>
      <color indexed="81"/>
      <name val="Tahoma"/>
      <family val="2"/>
    </font>
    <font>
      <b/>
      <sz val="9"/>
      <color theme="1"/>
      <name val="Calibri Light"/>
      <family val="2"/>
      <scheme val="major"/>
    </font>
    <font>
      <sz val="9"/>
      <name val="Calibri Light"/>
      <family val="1"/>
      <scheme val="major"/>
    </font>
    <font>
      <sz val="8"/>
      <name val="Arial"/>
      <family val="2"/>
    </font>
    <font>
      <i/>
      <sz val="9"/>
      <color theme="1"/>
      <name val="Calibri Light"/>
      <family val="2"/>
      <scheme val="major"/>
    </font>
    <font>
      <sz val="11"/>
      <color indexed="8"/>
      <name val="Calibri"/>
      <family val="2"/>
    </font>
    <font>
      <sz val="12"/>
      <name val=".VnTime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7" fillId="0" borderId="0"/>
    <xf numFmtId="164" fontId="16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165" fontId="4" fillId="0" borderId="0" xfId="1" applyNumberFormat="1" applyFont="1"/>
    <xf numFmtId="0" fontId="4" fillId="0" borderId="0" xfId="0" applyFont="1"/>
    <xf numFmtId="0" fontId="5" fillId="0" borderId="0" xfId="0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165" fontId="4" fillId="0" borderId="0" xfId="1" applyNumberFormat="1" applyFont="1" applyAlignment="1">
      <alignment horizontal="centerContinuous"/>
    </xf>
    <xf numFmtId="0" fontId="4" fillId="0" borderId="0" xfId="0" applyFont="1" applyAlignment="1">
      <alignment horizontal="center"/>
    </xf>
    <xf numFmtId="165" fontId="4" fillId="2" borderId="0" xfId="1" applyNumberFormat="1" applyFont="1" applyFill="1"/>
    <xf numFmtId="0" fontId="6" fillId="3" borderId="1" xfId="0" applyFont="1" applyFill="1" applyBorder="1" applyAlignment="1">
      <alignment horizontal="center" vertical="center"/>
    </xf>
    <xf numFmtId="165" fontId="6" fillId="3" borderId="1" xfId="1" applyNumberFormat="1" applyFont="1" applyFill="1" applyBorder="1" applyAlignment="1">
      <alignment horizontal="center" vertical="center"/>
    </xf>
    <xf numFmtId="165" fontId="6" fillId="4" borderId="1" xfId="1" applyNumberFormat="1" applyFont="1" applyFill="1" applyBorder="1" applyAlignment="1">
      <alignment horizontal="center" vertical="center" wrapText="1"/>
    </xf>
    <xf numFmtId="0" fontId="4" fillId="2" borderId="0" xfId="0" applyFont="1" applyFill="1"/>
    <xf numFmtId="0" fontId="6" fillId="5" borderId="2" xfId="0" applyFont="1" applyFill="1" applyBorder="1"/>
    <xf numFmtId="165" fontId="6" fillId="5" borderId="2" xfId="1" applyNumberFormat="1" applyFont="1" applyFill="1" applyBorder="1" applyAlignment="1">
      <alignment horizontal="center"/>
    </xf>
    <xf numFmtId="165" fontId="6" fillId="5" borderId="2" xfId="1" applyNumberFormat="1" applyFont="1" applyFill="1" applyBorder="1" applyAlignment="1">
      <alignment horizontal="center" wrapText="1"/>
    </xf>
    <xf numFmtId="165" fontId="6" fillId="6" borderId="2" xfId="1" applyNumberFormat="1" applyFont="1" applyFill="1" applyBorder="1"/>
    <xf numFmtId="0" fontId="6" fillId="7" borderId="2" xfId="0" applyFont="1" applyFill="1" applyBorder="1" applyAlignment="1">
      <alignment horizontal="center"/>
    </xf>
    <xf numFmtId="0" fontId="6" fillId="7" borderId="2" xfId="0" applyFont="1" applyFill="1" applyBorder="1"/>
    <xf numFmtId="165" fontId="6" fillId="7" borderId="2" xfId="1" applyNumberFormat="1" applyFont="1" applyFill="1" applyBorder="1"/>
    <xf numFmtId="0" fontId="4" fillId="0" borderId="2" xfId="0" applyFont="1" applyBorder="1" applyAlignment="1">
      <alignment horizontal="center"/>
    </xf>
    <xf numFmtId="0" fontId="7" fillId="0" borderId="2" xfId="0" quotePrefix="1" applyFont="1" applyBorder="1"/>
    <xf numFmtId="165" fontId="8" fillId="0" borderId="2" xfId="1" quotePrefix="1" applyNumberFormat="1" applyFont="1" applyBorder="1"/>
    <xf numFmtId="165" fontId="4" fillId="0" borderId="2" xfId="1" applyNumberFormat="1" applyFont="1" applyBorder="1"/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/>
    <xf numFmtId="165" fontId="4" fillId="2" borderId="2" xfId="1" applyNumberFormat="1" applyFont="1" applyFill="1" applyBorder="1" applyAlignment="1">
      <alignment wrapText="1"/>
    </xf>
    <xf numFmtId="165" fontId="4" fillId="2" borderId="2" xfId="1" applyNumberFormat="1" applyFont="1" applyFill="1" applyBorder="1"/>
    <xf numFmtId="165" fontId="4" fillId="7" borderId="2" xfId="1" applyNumberFormat="1" applyFont="1" applyFill="1" applyBorder="1"/>
    <xf numFmtId="0" fontId="4" fillId="0" borderId="2" xfId="0" applyFont="1" applyBorder="1"/>
    <xf numFmtId="0" fontId="9" fillId="0" borderId="0" xfId="0" applyFont="1"/>
    <xf numFmtId="165" fontId="9" fillId="0" borderId="0" xfId="1" applyNumberFormat="1" applyFont="1"/>
    <xf numFmtId="0" fontId="10" fillId="0" borderId="0" xfId="0" applyFont="1"/>
    <xf numFmtId="165" fontId="10" fillId="0" borderId="0" xfId="1" applyNumberFormat="1" applyFont="1"/>
    <xf numFmtId="0" fontId="6" fillId="5" borderId="2" xfId="0" applyFont="1" applyFill="1" applyBorder="1" applyAlignment="1"/>
    <xf numFmtId="165" fontId="4" fillId="2" borderId="2" xfId="1" quotePrefix="1" applyNumberFormat="1" applyFont="1" applyFill="1" applyBorder="1" applyAlignment="1">
      <alignment horizontal="right" vertical="center"/>
    </xf>
    <xf numFmtId="165" fontId="4" fillId="2" borderId="2" xfId="1" quotePrefix="1" applyNumberFormat="1" applyFont="1" applyFill="1" applyBorder="1"/>
    <xf numFmtId="165" fontId="6" fillId="2" borderId="2" xfId="1" applyNumberFormat="1" applyFont="1" applyFill="1" applyBorder="1"/>
    <xf numFmtId="165" fontId="6" fillId="7" borderId="2" xfId="1" quotePrefix="1" applyNumberFormat="1" applyFont="1" applyFill="1" applyBorder="1" applyAlignment="1">
      <alignment vertical="center"/>
    </xf>
    <xf numFmtId="165" fontId="3" fillId="7" borderId="2" xfId="1" quotePrefix="1" applyNumberFormat="1" applyFont="1" applyFill="1" applyBorder="1" applyAlignment="1">
      <alignment vertical="center"/>
    </xf>
    <xf numFmtId="165" fontId="3" fillId="7" borderId="2" xfId="1" quotePrefix="1" applyNumberFormat="1" applyFont="1" applyFill="1" applyBorder="1"/>
    <xf numFmtId="165" fontId="3" fillId="2" borderId="2" xfId="1" quotePrefix="1" applyNumberFormat="1" applyFont="1" applyFill="1" applyBorder="1" applyAlignment="1">
      <alignment vertical="center"/>
    </xf>
    <xf numFmtId="165" fontId="3" fillId="2" borderId="2" xfId="1" quotePrefix="1" applyNumberFormat="1" applyFont="1" applyFill="1" applyBorder="1"/>
    <xf numFmtId="165" fontId="4" fillId="2" borderId="2" xfId="1" quotePrefix="1" applyNumberFormat="1" applyFont="1" applyFill="1" applyBorder="1" applyAlignment="1">
      <alignment vertical="center"/>
    </xf>
    <xf numFmtId="165" fontId="13" fillId="0" borderId="2" xfId="1" applyNumberFormat="1" applyFont="1" applyFill="1" applyBorder="1"/>
    <xf numFmtId="49" fontId="6" fillId="2" borderId="2" xfId="1" applyNumberFormat="1" applyFont="1" applyFill="1" applyBorder="1" applyAlignment="1">
      <alignment horizontal="center" vertical="center"/>
    </xf>
    <xf numFmtId="49" fontId="6" fillId="7" borderId="2" xfId="1" applyNumberFormat="1" applyFont="1" applyFill="1" applyBorder="1" applyAlignment="1">
      <alignment horizontal="center" vertical="center"/>
    </xf>
    <xf numFmtId="49" fontId="7" fillId="2" borderId="2" xfId="1" quotePrefix="1" applyNumberFormat="1" applyFont="1" applyFill="1" applyBorder="1" applyAlignment="1">
      <alignment horizontal="center" vertical="center"/>
    </xf>
    <xf numFmtId="49" fontId="3" fillId="2" borderId="2" xfId="1" quotePrefix="1" applyNumberFormat="1" applyFont="1" applyFill="1" applyBorder="1" applyAlignment="1">
      <alignment horizontal="center" vertical="center"/>
    </xf>
    <xf numFmtId="49" fontId="4" fillId="2" borderId="2" xfId="1" applyNumberFormat="1" applyFont="1" applyFill="1" applyBorder="1" applyAlignment="1">
      <alignment horizontal="center" vertical="center"/>
    </xf>
    <xf numFmtId="165" fontId="14" fillId="0" borderId="2" xfId="1" applyNumberFormat="1" applyFont="1" applyFill="1" applyBorder="1"/>
    <xf numFmtId="165" fontId="6" fillId="7" borderId="4" xfId="1" applyNumberFormat="1" applyFont="1" applyFill="1" applyBorder="1"/>
    <xf numFmtId="165" fontId="4" fillId="0" borderId="4" xfId="1" applyNumberFormat="1" applyFont="1" applyBorder="1"/>
    <xf numFmtId="0" fontId="6" fillId="5" borderId="3" xfId="0" applyFont="1" applyFill="1" applyBorder="1" applyAlignment="1">
      <alignment horizontal="center"/>
    </xf>
    <xf numFmtId="0" fontId="6" fillId="5" borderId="3" xfId="0" applyFont="1" applyFill="1" applyBorder="1"/>
    <xf numFmtId="165" fontId="6" fillId="5" borderId="3" xfId="1" applyNumberFormat="1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6" fillId="6" borderId="1" xfId="0" applyFont="1" applyFill="1" applyBorder="1"/>
    <xf numFmtId="0" fontId="6" fillId="7" borderId="1" xfId="0" applyFont="1" applyFill="1" applyBorder="1"/>
    <xf numFmtId="165" fontId="6" fillId="6" borderId="1" xfId="1" applyNumberFormat="1" applyFont="1" applyFill="1" applyBorder="1"/>
    <xf numFmtId="0" fontId="0" fillId="0" borderId="2" xfId="0" applyBorder="1"/>
    <xf numFmtId="49" fontId="0" fillId="0" borderId="2" xfId="0" applyNumberForma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13" fillId="0" borderId="2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/>
    <xf numFmtId="0" fontId="9" fillId="5" borderId="0" xfId="0" applyFont="1" applyFill="1"/>
    <xf numFmtId="0" fontId="12" fillId="5" borderId="0" xfId="0" applyFont="1" applyFill="1" applyAlignment="1">
      <alignment horizontal="center"/>
    </xf>
    <xf numFmtId="0" fontId="12" fillId="5" borderId="0" xfId="0" applyFont="1" applyFill="1"/>
    <xf numFmtId="165" fontId="12" fillId="5" borderId="0" xfId="1" applyNumberFormat="1" applyFont="1" applyFill="1"/>
    <xf numFmtId="0" fontId="0" fillId="0" borderId="2" xfId="0" applyBorder="1" applyAlignment="1">
      <alignment horizontal="right"/>
    </xf>
    <xf numFmtId="165" fontId="15" fillId="2" borderId="2" xfId="1" applyNumberFormat="1" applyFont="1" applyFill="1" applyBorder="1"/>
    <xf numFmtId="165" fontId="15" fillId="2" borderId="2" xfId="1" quotePrefix="1" applyNumberFormat="1" applyFont="1" applyFill="1" applyBorder="1"/>
    <xf numFmtId="165" fontId="4" fillId="2" borderId="0" xfId="1" quotePrefix="1" applyNumberFormat="1" applyFont="1" applyFill="1" applyBorder="1" applyAlignment="1">
      <alignment vertical="center"/>
    </xf>
    <xf numFmtId="165" fontId="13" fillId="0" borderId="0" xfId="1" applyNumberFormat="1" applyFont="1" applyFill="1" applyBorder="1"/>
    <xf numFmtId="49" fontId="13" fillId="0" borderId="0" xfId="1" applyNumberFormat="1" applyFont="1" applyFill="1" applyBorder="1" applyAlignment="1">
      <alignment horizontal="center" vertical="center"/>
    </xf>
    <xf numFmtId="165" fontId="8" fillId="0" borderId="4" xfId="1" quotePrefix="1" applyNumberFormat="1" applyFont="1" applyBorder="1"/>
    <xf numFmtId="165" fontId="4" fillId="2" borderId="4" xfId="1" applyNumberFormat="1" applyFont="1" applyFill="1" applyBorder="1"/>
    <xf numFmtId="165" fontId="14" fillId="0" borderId="0" xfId="1" applyNumberFormat="1" applyFont="1" applyFill="1" applyBorder="1"/>
    <xf numFmtId="166" fontId="4" fillId="0" borderId="0" xfId="1" applyNumberFormat="1" applyFont="1"/>
    <xf numFmtId="165" fontId="8" fillId="0" borderId="4" xfId="1" quotePrefix="1" applyNumberFormat="1" applyFont="1" applyFill="1" applyBorder="1"/>
  </cellXfs>
  <cellStyles count="6">
    <cellStyle name="Comma" xfId="1" builtinId="3"/>
    <cellStyle name="Comma 2" xfId="2"/>
    <cellStyle name="Comma 3" xfId="5"/>
    <cellStyle name="Comma 3 2" xf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Luu%20du%20lieu%20tam%20thoi\LAN\Du%20toan\SD4\PKINHTE\BinhGiao\BG%20NAM02\kehoach\NAM2000\ANHT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uc-thu\d\MINHHUNG\Truyentai\Phong-A-TPHCM\LUUTAM\VBAO\BookJHFGJGXBGCCNCVCCVVCVCC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22\d\Congviec\Ta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Windows%20XP\My%20Documents\Downloads\Documents%20and%20Settings\Truongdd\Local%20Settings\Temporary%20Internet%20Files\Content.Outlook\W4GXWM8V\MAIL_LIST_AL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Windows%20XP\My%20Documents\Downloads\Thang%202\DOCUME~1\thanhnth\LOCALS~1\Temp\Rar$DI01.031\Tong%20hop%20CONG%20thang%202.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Windows%20XP\My%20Documents\Downloads\Luong%20thang%202\DOCUME~1\thanhnth\LOCALS~1\Temp\Rar$DI01.031\Tong%20hop%20CONG%20thang%202.2008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Windows%20XP\My%20Documents\Downloads\DOCUME~1\thanhnth\LOCALS~1\Temp\Rar$DI01.031\Tong%20hop%20CONG%20thang%202.2008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n\AppData\Local\Temp\Rar$DIa0.680\file:\C:\Users\Lan\AppData\Local\Microsoft\Windows\INetCache\Content.Outlook\ZTUCPQL0\02-Luong%20version4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C&#193;c%20d&#7921;%20an/E2/B&#225;o%20c&#225;o%20E2/B&#225;o%20c&#225;o%20thu%20chi%20th&#7921;c%20t&#7871;%20E2%20t&#7915;%20T1.2019%20&#273;&#7871;n%20T5.2019_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HT5"/>
      <sheetName val="#REF"/>
      <sheetName val="_REF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kJHFGJGXBGCCNCVCCVVCVCC2"/>
      <sheetName val="#REF"/>
      <sheetName val="_REF"/>
      <sheetName val="MTP1"/>
      <sheetName val="MTP"/>
      <sheetName val="dg-VTu"/>
      <sheetName val="??-BLDG"/>
      <sheetName val="________BLD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u_lieu"/>
      <sheetName val="KH-Q1,Q2,01"/>
      <sheetName val="TONGKE3p "/>
      <sheetName val="TDTKP"/>
      <sheetName val="DON GIA"/>
      <sheetName val="TONG HOP VL-NC"/>
      <sheetName val="TNHCHINH"/>
      <sheetName val="CHITIET VL-NC-TT -1p"/>
      <sheetName val="TDTKP1"/>
      <sheetName val="phuluc1"/>
      <sheetName val="TONG HOP VL-NC TT"/>
      <sheetName val="KPVC-BD "/>
      <sheetName val="#REF"/>
      <sheetName val="gvl"/>
      <sheetName val="Tiepdia"/>
      <sheetName val="CHITIET VL-NC-TT-3p"/>
      <sheetName val="VCV-BE-TONG"/>
      <sheetName val="chitiet"/>
      <sheetName val="VC"/>
      <sheetName val="CHITIET VL-NC"/>
      <sheetName val="THPDMoi  (2)"/>
      <sheetName val="t-h HA THE"/>
      <sheetName val="giathanh1"/>
      <sheetName val="TONGKE-HT"/>
      <sheetName val="LKVL-CK-HT-GD1"/>
      <sheetName val="TH VL, NC, DDHT Thanhphuoc"/>
      <sheetName val="dongia (2)"/>
      <sheetName val="DG"/>
      <sheetName val="DONGIA"/>
      <sheetName val="chitimc"/>
      <sheetName val="dtxl"/>
      <sheetName val="gtrinh"/>
      <sheetName val="lam-moi"/>
      <sheetName val="TH XL"/>
      <sheetName val="thao-go"/>
      <sheetName val="Tam"/>
      <sheetName val="BAOGIATHANG"/>
      <sheetName val="vanchuyen TC"/>
      <sheetName val="DAODAT"/>
      <sheetName val="dongiaXD"/>
      <sheetName val="_REF"/>
      <sheetName val="CHITIET VL_NC"/>
      <sheetName val="dongia _2_"/>
      <sheetName val="lam_moi"/>
      <sheetName val="thao_go"/>
      <sheetName val="KH_Q1_Q2_01"/>
      <sheetName val="TONG HOP VL_NC"/>
      <sheetName val="CHITIET VL_NC_TT _1p"/>
      <sheetName val="TONG HOP VL_NC TT"/>
      <sheetName val="KPVC_BD "/>
      <sheetName val="CHITIET VL_NC_TT_3p"/>
      <sheetName val="VCV_BE_TONG"/>
      <sheetName val="THPDMoi  _2_"/>
      <sheetName val="t_h HA THE"/>
      <sheetName val="TONGKE_HT"/>
      <sheetName val="LKVL_CK_HT_GD1"/>
      <sheetName val="TH VL_ NC_ DDHT Thanhphuoc"/>
      <sheetName val="p轨uluc1"/>
      <sheetName val="general requirements"/>
      <sheetName val="CT Thang Mo"/>
      <sheetName val="CT  PL"/>
      <sheetName val="pÿÿluc1"/>
      <sheetName val="KPVÿÿBD "/>
      <sheetName val="TH VL, NC, DDHÿÿThanÿÿhuoc"/>
      <sheetName val="Sheet3"/>
      <sheetName val="XL4Poppy"/>
      <sheetName val="KC-moi"/>
      <sheetName val="p?uluc1"/>
      <sheetName val="BAOGIATHA_x000e_G"/>
      <sheetName val="TH-XL"/>
      <sheetName val="MTO REV.2(ARMOR)"/>
      <sheetName val="BANG KL"/>
      <sheetName val="test"/>
      <sheetName val="Sheet2"/>
      <sheetName val="Sheet1"/>
      <sheetName val="DG-VL"/>
      <sheetName val="DG_CM"/>
      <sheetName val="cdps"/>
      <sheetName val="TONGKE3p_"/>
      <sheetName val="DON_GIA"/>
      <sheetName val="TONG_HOP_VL-NC"/>
      <sheetName val="CHITIET_VL-NC-TT_-1p"/>
      <sheetName val="TONG_HOP_VL-NC_TT"/>
      <sheetName val="KPVC-BD_"/>
      <sheetName val="CHITIET_VL-NC-TT-3p"/>
      <sheetName val="CHITIET_VL-NC"/>
      <sheetName val="THPDMoi__(2)"/>
      <sheetName val="t-h_HA_THE"/>
      <sheetName val="TH_VL,_NC,_DDHT_Thanhphuoc"/>
      <sheetName val="dongia_(2)"/>
      <sheetName val="TH_XL"/>
      <sheetName val="vanchuyen_TC"/>
      <sheetName val="CHITIET_VL_NC"/>
      <sheetName val="dongia__2_"/>
      <sheetName val="general_requirements"/>
      <sheetName val="TONG_HOP_VL_NC"/>
      <sheetName val="CHITIET_VL_NC_TT__1p"/>
      <sheetName val="TONG_HOP_VL_NC_TT"/>
      <sheetName val="KPVC_BD_"/>
      <sheetName val="CHITIET_VL_NC_TT_3p"/>
      <sheetName val="THPDMoi___2_"/>
      <sheetName val="t_h_HA_THE"/>
      <sheetName val="TH_VL__NC__DDHT_Thanhphuoc"/>
      <sheetName val="CT_Thang_Mo"/>
      <sheetName val="CT__PL"/>
      <sheetName val="KPVÿÿBD_"/>
      <sheetName val="VCV_x000d_BE-TONG"/>
      <sheetName val="ptvt_dg"/>
      <sheetName val="p_uluc1"/>
      <sheetName val="VCV_x000a_BE-TONG"/>
      <sheetName val="M15BHYT"/>
      <sheetName val="VCV_BE-T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lList_All"/>
      <sheetName val="PhongBan"/>
      <sheetName val="Mail_Group"/>
      <sheetName val="Deleted"/>
    </sheetNames>
    <sheetDataSet>
      <sheetData sheetId="0"/>
      <sheetData sheetId="1">
        <row r="2">
          <cell r="B2" t="str">
            <v>CN Đà Nẵng - PGD Quang Trung</v>
          </cell>
        </row>
        <row r="3">
          <cell r="B3" t="str">
            <v>CN Đà Nẵng - Ban Giám đốc</v>
          </cell>
        </row>
        <row r="4">
          <cell r="B4" t="str">
            <v>CN Đà Nẵng</v>
          </cell>
        </row>
        <row r="5">
          <cell r="B5" t="str">
            <v>CN Đà Nẵng - Hành chính</v>
          </cell>
        </row>
        <row r="6">
          <cell r="B6" t="str">
            <v>CN Đà Nẵng - IT</v>
          </cell>
        </row>
        <row r="7">
          <cell r="B7" t="str">
            <v>CN Đà Nẵng - Kế toán</v>
          </cell>
        </row>
        <row r="8">
          <cell r="B8" t="str">
            <v>CN Đà Nẵng - Phòng giao dịch</v>
          </cell>
        </row>
        <row r="9">
          <cell r="B9" t="str">
            <v>CN Đà Nẵng - PGD Núi Thành</v>
          </cell>
        </row>
        <row r="10">
          <cell r="B10" t="str">
            <v>CN Đà Nẵng - Tín dụng</v>
          </cell>
        </row>
        <row r="11">
          <cell r="B11" t="str">
            <v>CN Hà Nội - Kế toán</v>
          </cell>
        </row>
        <row r="12">
          <cell r="B12" t="str">
            <v>CN Hà Nội - Tín dụng</v>
          </cell>
        </row>
        <row r="13">
          <cell r="B13" t="str">
            <v>CN Hà Nội - Kiểm soát</v>
          </cell>
        </row>
        <row r="14">
          <cell r="B14" t="str">
            <v>CN Hà Nội - Ban Giám đốc</v>
          </cell>
        </row>
        <row r="15">
          <cell r="B15" t="str">
            <v>CN Hà Nội - Quỹ</v>
          </cell>
        </row>
        <row r="16">
          <cell r="B16" t="str">
            <v>CN Hà Nội - Phòng Hành chính</v>
          </cell>
        </row>
        <row r="17">
          <cell r="B17" t="str">
            <v>CN Hà Nội</v>
          </cell>
        </row>
        <row r="18">
          <cell r="B18" t="str">
            <v>CN Hà Nội - Phòng giao dịch Hà Nội</v>
          </cell>
        </row>
        <row r="19">
          <cell r="B19" t="str">
            <v>CN Hà Nội - PGD Đào Duy Anh</v>
          </cell>
        </row>
        <row r="20">
          <cell r="B20" t="str">
            <v>CN Hà Nội - PGD Đống Đa</v>
          </cell>
        </row>
        <row r="21">
          <cell r="B21" t="str">
            <v>CN Hà Nội - PGD Ba Đình</v>
          </cell>
        </row>
        <row r="22">
          <cell r="B22" t="str">
            <v>CN Hà Nội - PGD Giảng Võ</v>
          </cell>
        </row>
        <row r="23">
          <cell r="B23" t="str">
            <v>CN Hà Nội - PGD Hai Bà Trưng</v>
          </cell>
        </row>
        <row r="24">
          <cell r="B24" t="str">
            <v>CN Hà Nội - PGD Hoàn Kiếm</v>
          </cell>
        </row>
        <row r="25">
          <cell r="B25" t="str">
            <v>CN Hà Nội - PGD Long Biên</v>
          </cell>
        </row>
        <row r="26">
          <cell r="B26" t="str">
            <v>CN Hà Nội - PGD Tây Hồ</v>
          </cell>
        </row>
        <row r="27">
          <cell r="B27" t="str">
            <v>CN Hà Nội - PGD Thái Hà</v>
          </cell>
        </row>
        <row r="28">
          <cell r="B28" t="str">
            <v>CN Hà Nội - PGD Thanh Nhàn</v>
          </cell>
        </row>
        <row r="29">
          <cell r="B29" t="str">
            <v>CN Hà Nội - PGD Trần Nhân Tông</v>
          </cell>
        </row>
        <row r="30">
          <cell r="B30" t="str">
            <v>CN Hà Nội - PGD Láng Hạ</v>
          </cell>
        </row>
        <row r="31">
          <cell r="B31" t="str">
            <v>CN Hà Nội - PGD Lê Duẩn</v>
          </cell>
        </row>
        <row r="32">
          <cell r="B32" t="str">
            <v>CN Hà Nội - PGD Bạch Mai</v>
          </cell>
        </row>
        <row r="33">
          <cell r="B33" t="str">
            <v>CN Hà Nội - PGD Đào Tấn</v>
          </cell>
        </row>
        <row r="34">
          <cell r="B34" t="str">
            <v>CN Hà Nội - PGD Quốc Tử Giám</v>
          </cell>
        </row>
        <row r="35">
          <cell r="B35" t="str">
            <v>CN Hà Nội - PGD Lê Trọng Tấn</v>
          </cell>
        </row>
        <row r="36">
          <cell r="B36" t="str">
            <v>CN Hà Nội - PGD Hà Đông</v>
          </cell>
        </row>
        <row r="37">
          <cell r="B37" t="str">
            <v>CN Hà Nội - PGD Tràng Tiền</v>
          </cell>
        </row>
        <row r="38">
          <cell r="B38" t="str">
            <v>CN Hà Nội - PGD Bưởi</v>
          </cell>
        </row>
        <row r="39">
          <cell r="B39" t="str">
            <v>CN Hà Nội - PGD Nguyễn Lương Bằng</v>
          </cell>
        </row>
        <row r="40">
          <cell r="B40" t="str">
            <v>CN Hà Nội - PGD Lý Nam Đế</v>
          </cell>
        </row>
        <row r="41">
          <cell r="B41" t="str">
            <v>CN Hà Nội - PGD Hàng Cá</v>
          </cell>
        </row>
        <row r="42">
          <cell r="B42" t="str">
            <v>CN Hà Nội - PGD Thăng Long</v>
          </cell>
        </row>
        <row r="43">
          <cell r="B43" t="str">
            <v>CN Hà Nội - PGD Lê Văn Hưu</v>
          </cell>
        </row>
        <row r="44">
          <cell r="B44" t="str">
            <v>CN Hà Nội - PGD Nguyễn Phong Sắc</v>
          </cell>
        </row>
        <row r="45">
          <cell r="B45" t="str">
            <v>CN Hà Nội - PGD Giải Phóng</v>
          </cell>
        </row>
        <row r="46">
          <cell r="B46" t="str">
            <v>CN Hải Dương - PGD Bình Giang</v>
          </cell>
        </row>
        <row r="47">
          <cell r="B47" t="str">
            <v xml:space="preserve">CN Hải Dương - Kế toán </v>
          </cell>
        </row>
        <row r="48">
          <cell r="B48" t="str">
            <v>CN Hải Dương</v>
          </cell>
        </row>
        <row r="49">
          <cell r="B49" t="str">
            <v>CN Hải Dương - Ban giám đốc</v>
          </cell>
        </row>
        <row r="50">
          <cell r="B50" t="str">
            <v>CN Hải Dương - Phòng giao dịch</v>
          </cell>
        </row>
        <row r="51">
          <cell r="B51" t="str">
            <v>CN Hải Dương - CN cấp 1 - Phạm Ngũ Lão</v>
          </cell>
        </row>
        <row r="52">
          <cell r="B52" t="str">
            <v>CN Hải Dương - PGD Quang Trung</v>
          </cell>
        </row>
        <row r="53">
          <cell r="B53" t="str">
            <v>CN Hải Dương - PGD Trần Phú</v>
          </cell>
        </row>
        <row r="54">
          <cell r="B54" t="str">
            <v>CN Hải Dương - PGD Nguyễn Trãi</v>
          </cell>
        </row>
        <row r="55">
          <cell r="B55" t="str">
            <v>CN Hải Dương - PGD Tứ Kỳ</v>
          </cell>
        </row>
        <row r="56">
          <cell r="B56" t="str">
            <v>CN Hải Dương - PGD Ninh Giang</v>
          </cell>
        </row>
        <row r="57">
          <cell r="B57" t="str">
            <v>CN Hải Dương - PGD Gia Lộc</v>
          </cell>
        </row>
        <row r="58">
          <cell r="B58" t="str">
            <v>CN Hải Dương - PGD Chí Linh</v>
          </cell>
        </row>
        <row r="59">
          <cell r="B59" t="str">
            <v>HO - Toàn hàng</v>
          </cell>
        </row>
        <row r="60">
          <cell r="B60" t="str">
            <v>HO - Ban điều hành</v>
          </cell>
        </row>
        <row r="61">
          <cell r="B61" t="str">
            <v>HO - Văn phòng HĐQT</v>
          </cell>
        </row>
        <row r="62">
          <cell r="B62" t="str">
            <v>HO - Ban kiểm soát</v>
          </cell>
        </row>
        <row r="63">
          <cell r="B63" t="str">
            <v>HO - Phòng kế hoạch tổng hợp</v>
          </cell>
        </row>
        <row r="64">
          <cell r="B64" t="str">
            <v>HO - Ban hỗ trợ tín dụng</v>
          </cell>
        </row>
        <row r="65">
          <cell r="B65" t="str">
            <v>HO - Tín dụng - dự án (TT kinh doanh)</v>
          </cell>
        </row>
        <row r="66">
          <cell r="B66" t="str">
            <v>HO - Phòng Đầu tư</v>
          </cell>
        </row>
        <row r="67">
          <cell r="B67" t="str">
            <v>HO - Hải Dương - Tín dụng</v>
          </cell>
        </row>
        <row r="68">
          <cell r="B68" t="str">
            <v>HO - Hải Dương - Kế toán</v>
          </cell>
        </row>
        <row r="69">
          <cell r="B69" t="str">
            <v>HO - Kế toán</v>
          </cell>
        </row>
        <row r="70">
          <cell r="B70" t="str">
            <v>HO - Trung tâm CNTT</v>
          </cell>
        </row>
        <row r="71">
          <cell r="B71" t="str">
            <v>HO - CNTT - U1</v>
          </cell>
        </row>
        <row r="72">
          <cell r="B72" t="str">
            <v>HO - CNTT - U2</v>
          </cell>
        </row>
        <row r="73">
          <cell r="B73" t="str">
            <v>HO - CNTT - U3</v>
          </cell>
        </row>
        <row r="74">
          <cell r="B74" t="str">
            <v>HO - CNTT - U5</v>
          </cell>
        </row>
        <row r="75">
          <cell r="B75" t="str">
            <v>HO - CNTT - BIZ</v>
          </cell>
        </row>
        <row r="76">
          <cell r="B76" t="str">
            <v>HO - CNTT - U4</v>
          </cell>
        </row>
        <row r="77">
          <cell r="B77" t="str">
            <v>HO - CNTT - U6</v>
          </cell>
        </row>
        <row r="78">
          <cell r="B78" t="str">
            <v>HO - Hải Dương - Hành chính QT</v>
          </cell>
        </row>
        <row r="79">
          <cell r="B79" t="str">
            <v>HO - Hành chính QT</v>
          </cell>
        </row>
        <row r="80">
          <cell r="B80" t="str">
            <v>HO - Hải Dương - Kiểm tra - KS nội bộ</v>
          </cell>
        </row>
        <row r="81">
          <cell r="B81" t="str">
            <v>HO - Kiểm tra - KS nội bộ</v>
          </cell>
        </row>
        <row r="82">
          <cell r="B82" t="str">
            <v>HO - Phòng Nguồn Vốn</v>
          </cell>
        </row>
        <row r="83">
          <cell r="B83" t="str">
            <v>HO - Phòng Pháp chế</v>
          </cell>
        </row>
        <row r="84">
          <cell r="B84" t="str">
            <v>HO - Thanh toán QT</v>
          </cell>
        </row>
        <row r="85">
          <cell r="B85" t="str">
            <v>HO - Phát triển sản phẩm</v>
          </cell>
        </row>
        <row r="86">
          <cell r="B86" t="str">
            <v>HO - Quan hệ công chúng</v>
          </cell>
        </row>
        <row r="87">
          <cell r="B87" t="str">
            <v>HO - Trung tâm thẻ</v>
          </cell>
        </row>
        <row r="88">
          <cell r="B88" t="str">
            <v>HO - TT thẻ - Nhóm dịch vụ khách hàng</v>
          </cell>
        </row>
        <row r="89">
          <cell r="B89" t="str">
            <v>HO - TT Thẻ - Nhóm kinh doanh thẻ</v>
          </cell>
        </row>
        <row r="90">
          <cell r="B90" t="str">
            <v>HO - TT Thẻ - Nhóm phát triển sản phẩm thẻ</v>
          </cell>
        </row>
        <row r="91">
          <cell r="B91" t="str">
            <v>HO - Phát triển mạng lưới</v>
          </cell>
        </row>
        <row r="92">
          <cell r="B92" t="str">
            <v>HO - Hội đồng Quản trị</v>
          </cell>
        </row>
        <row r="93">
          <cell r="B93" t="str">
            <v>HO - Thẩm định</v>
          </cell>
        </row>
        <row r="94">
          <cell r="B94" t="str">
            <v>HO - Nhân sự</v>
          </cell>
        </row>
        <row r="95">
          <cell r="B95" t="str">
            <v>HO - Ban dầu khí năng lượng</v>
          </cell>
        </row>
        <row r="96">
          <cell r="B96" t="str">
            <v>HO - Ban hỗ trợ chính sách</v>
          </cell>
        </row>
        <row r="97">
          <cell r="B97" t="str">
            <v>HO - Kiểm toán Nội bộ</v>
          </cell>
        </row>
        <row r="98">
          <cell r="B98" t="str">
            <v>HO - Tài trợ Thương mại</v>
          </cell>
        </row>
        <row r="99">
          <cell r="B99" t="str">
            <v>CN Quảng Ngãi</v>
          </cell>
        </row>
        <row r="100">
          <cell r="B100" t="str">
            <v>CN Quảng Ninh - Ban Giám đốc</v>
          </cell>
        </row>
        <row r="101">
          <cell r="B101" t="str">
            <v>CN Quảng Ninh - PGD</v>
          </cell>
        </row>
        <row r="102">
          <cell r="B102" t="str">
            <v>CN Quảng Ninh</v>
          </cell>
        </row>
        <row r="103">
          <cell r="B103" t="str">
            <v>CN Quảng Ninh - Kế toán</v>
          </cell>
        </row>
        <row r="104">
          <cell r="B104" t="str">
            <v>CN Quảng Ninh - Quỹ</v>
          </cell>
        </row>
        <row r="105">
          <cell r="B105" t="str">
            <v>CN Quảng Ninh - IT</v>
          </cell>
        </row>
        <row r="106">
          <cell r="B106" t="str">
            <v>CN Quảng Ninh - Tín dụng</v>
          </cell>
        </row>
        <row r="107">
          <cell r="B107" t="str">
            <v>CN Quảng Ninh - Hành chính nhân sự</v>
          </cell>
        </row>
        <row r="108">
          <cell r="B108" t="str">
            <v>CN Thăng Long</v>
          </cell>
        </row>
        <row r="109">
          <cell r="B109" t="str">
            <v>CN TP HCM - PGD 3/2</v>
          </cell>
        </row>
        <row r="110">
          <cell r="B110" t="str">
            <v>CN TP HCM - PGD Trần Hưng Đạo</v>
          </cell>
        </row>
        <row r="111">
          <cell r="B111" t="str">
            <v>CN TP HCM - PGD Tân Bình</v>
          </cell>
        </row>
        <row r="112">
          <cell r="B112" t="str">
            <v>CN TP HCM - PGD Lê Duẩn</v>
          </cell>
        </row>
        <row r="113">
          <cell r="B113" t="str">
            <v>CN TP HCM - PGD Gò Vấp</v>
          </cell>
        </row>
        <row r="114">
          <cell r="B114" t="str">
            <v>CN TP HCM - PGD Bình Thạnh</v>
          </cell>
        </row>
        <row r="115">
          <cell r="B115" t="str">
            <v>CN TP HCM - Ban Giám đốc</v>
          </cell>
        </row>
        <row r="116">
          <cell r="B116" t="str">
            <v>CN TP HCM - Phòng Kinh doanh</v>
          </cell>
        </row>
        <row r="117">
          <cell r="B117" t="str">
            <v>CN TP HCM - Hỗ trợ mạng lưới</v>
          </cell>
        </row>
        <row r="118">
          <cell r="B118" t="str">
            <v>CN TP HCM</v>
          </cell>
        </row>
        <row r="119">
          <cell r="B119" t="str">
            <v>CN TP HCM - Hành chính</v>
          </cell>
        </row>
        <row r="120">
          <cell r="B120" t="str">
            <v>CN TP HCM - IT</v>
          </cell>
        </row>
        <row r="121">
          <cell r="B121" t="str">
            <v>CN TP HCM - Kế toán</v>
          </cell>
        </row>
        <row r="122">
          <cell r="B122" t="str">
            <v>CN TP HCM - Tín dụng</v>
          </cell>
        </row>
        <row r="123">
          <cell r="B123" t="str">
            <v>CN TP HCM - Phòng giao dich</v>
          </cell>
        </row>
        <row r="124">
          <cell r="B124" t="str">
            <v>CN TP HCM - PGD Bến Nghé</v>
          </cell>
        </row>
        <row r="125">
          <cell r="B125" t="str">
            <v>CN Vũng Tàu</v>
          </cell>
        </row>
        <row r="126">
          <cell r="B126" t="str">
            <v>CN Vũng Tàu - Kinh doanh</v>
          </cell>
        </row>
        <row r="127">
          <cell r="B127" t="str">
            <v>CN Vũng Tàu - Hành chính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BGD"/>
      <sheetName val="2.PTCKT"/>
      <sheetName val="3.PKHKD"/>
      <sheetName val="4.PNSHC"/>
      <sheetName val="5.QLNB"/>
      <sheetName val="6.TTNHang"/>
      <sheetName val="8a.TTDLKS"/>
      <sheetName val="7a.A-B-C"/>
      <sheetName val="7b.ABC-EVN"/>
      <sheetName val="8b.Doi Xe"/>
    </sheetNames>
    <sheetDataSet>
      <sheetData sheetId="0">
        <row r="20">
          <cell r="C20" t="str">
            <v>PHẠM NGỌC THANH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BGD"/>
      <sheetName val="2.PTCKT"/>
      <sheetName val="3.PKHKD"/>
      <sheetName val="4.PNSHC"/>
      <sheetName val="5.QLNB"/>
      <sheetName val="6.TTNHang"/>
      <sheetName val="8a.TTDLKS"/>
      <sheetName val="7a.A-B-C"/>
      <sheetName val="7b.ABC-EVN"/>
      <sheetName val="8b.Doi Xe"/>
    </sheetNames>
    <sheetDataSet>
      <sheetData sheetId="0">
        <row r="20">
          <cell r="C20" t="str">
            <v>PHẠM NGỌC THANH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BGD"/>
      <sheetName val="2.PTCKT"/>
      <sheetName val="3.PKHKD"/>
      <sheetName val="4.PNSHC"/>
      <sheetName val="5.QLNB"/>
      <sheetName val="6.TTNHang"/>
      <sheetName val="8a.TTDLKS"/>
      <sheetName val="7a.A-B-C"/>
      <sheetName val="7b.ABC-EVN"/>
      <sheetName val="8b.Doi Xe"/>
    </sheetNames>
    <sheetDataSet>
      <sheetData sheetId="0">
        <row r="20">
          <cell r="C20" t="str">
            <v>PHẠM NGỌC THANH</v>
          </cell>
          <cell r="J20" t="str">
            <v>NGUYỄN MINH HẢI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ongNhatKeToan"/>
      <sheetName val="HuongDan"/>
      <sheetName val="Lookup"/>
      <sheetName val="DienDuLieu"/>
      <sheetName val="Luong_CN"/>
      <sheetName val="Luong_DV"/>
      <sheetName val="Bao cao tong hop"/>
      <sheetName val="Bao_cao_tong_hop"/>
      <sheetName val="Bao_cao_tong_hop1"/>
      <sheetName val="GVL"/>
      <sheetName val="tuong"/>
    </sheetNames>
    <sheetDataSet>
      <sheetData sheetId="0">
        <row r="1">
          <cell r="BV1" t="str">
            <v>Lựa chọn mã vị trí =&gt; chức danh</v>
          </cell>
        </row>
      </sheetData>
      <sheetData sheetId="1">
        <row r="1">
          <cell r="BV1" t="str">
            <v>Lựa chọn mã vị trí =&gt; chức danh</v>
          </cell>
        </row>
      </sheetData>
      <sheetData sheetId="2">
        <row r="1">
          <cell r="BV1" t="str">
            <v>Lựa chọn mã vị trí =&gt; chức danh</v>
          </cell>
        </row>
        <row r="3">
          <cell r="BR3" t="str">
            <v>Vị trí công việc</v>
          </cell>
        </row>
        <row r="4">
          <cell r="BQ4" t="str">
            <v>BTGD</v>
          </cell>
          <cell r="BR4" t="str">
            <v>Tổng giám đốc</v>
          </cell>
          <cell r="BS4">
            <v>1</v>
          </cell>
          <cell r="BT4">
            <v>2</v>
          </cell>
        </row>
        <row r="5">
          <cell r="BQ5" t="str">
            <v>BTGD</v>
          </cell>
          <cell r="BR5" t="str">
            <v>Phó Tổng giám đốc</v>
          </cell>
          <cell r="BS5">
            <v>0</v>
          </cell>
          <cell r="BT5">
            <v>0</v>
          </cell>
        </row>
        <row r="6">
          <cell r="BQ6" t="str">
            <v>BGD</v>
          </cell>
          <cell r="BR6" t="str">
            <v>Giám đốc điều hành</v>
          </cell>
          <cell r="BS6">
            <v>3</v>
          </cell>
          <cell r="BT6">
            <v>2</v>
          </cell>
        </row>
        <row r="7">
          <cell r="BQ7" t="str">
            <v>BGD</v>
          </cell>
          <cell r="BR7" t="str">
            <v>Giám đốc chức năng</v>
          </cell>
          <cell r="BS7">
            <v>0</v>
          </cell>
          <cell r="BT7">
            <v>0</v>
          </cell>
        </row>
        <row r="8">
          <cell r="BQ8" t="str">
            <v>BNS</v>
          </cell>
          <cell r="BR8" t="str">
            <v>Phó giám đốc nhân sự</v>
          </cell>
          <cell r="BS8">
            <v>5</v>
          </cell>
          <cell r="BT8">
            <v>3</v>
          </cell>
        </row>
        <row r="9">
          <cell r="BQ9" t="str">
            <v>BNS</v>
          </cell>
          <cell r="BR9" t="str">
            <v>Trưởng phòng</v>
          </cell>
          <cell r="BS9">
            <v>0</v>
          </cell>
          <cell r="BT9">
            <v>0</v>
          </cell>
        </row>
        <row r="10">
          <cell r="BQ10" t="str">
            <v>BNS</v>
          </cell>
          <cell r="BR10" t="str">
            <v>Chuyên viên QTNS</v>
          </cell>
          <cell r="BS10">
            <v>0</v>
          </cell>
          <cell r="BT10">
            <v>0</v>
          </cell>
        </row>
        <row r="11">
          <cell r="BQ11" t="str">
            <v>VP</v>
          </cell>
          <cell r="BR11" t="str">
            <v>Chánh văn phòng</v>
          </cell>
          <cell r="BS11">
            <v>8</v>
          </cell>
          <cell r="BT11">
            <v>4</v>
          </cell>
        </row>
        <row r="12">
          <cell r="BQ12" t="str">
            <v>VP</v>
          </cell>
          <cell r="BR12" t="str">
            <v>Trưởng phòng</v>
          </cell>
          <cell r="BS12">
            <v>0</v>
          </cell>
          <cell r="BT12">
            <v>0</v>
          </cell>
        </row>
        <row r="13">
          <cell r="BQ13" t="str">
            <v>VP</v>
          </cell>
          <cell r="BR13" t="str">
            <v>Nhân viên hành chính</v>
          </cell>
          <cell r="BS13">
            <v>0</v>
          </cell>
          <cell r="BT13">
            <v>0</v>
          </cell>
        </row>
        <row r="14">
          <cell r="BQ14" t="str">
            <v>VP</v>
          </cell>
          <cell r="BR14" t="str">
            <v>Thư ký/Trợ lý</v>
          </cell>
          <cell r="BS14">
            <v>0</v>
          </cell>
          <cell r="BT14">
            <v>0</v>
          </cell>
        </row>
        <row r="15">
          <cell r="BQ15" t="str">
            <v>BTCKT</v>
          </cell>
          <cell r="BR15" t="str">
            <v>Kế toán trưởng</v>
          </cell>
          <cell r="BS15">
            <v>12</v>
          </cell>
          <cell r="BT15">
            <v>7</v>
          </cell>
        </row>
        <row r="16">
          <cell r="BQ16" t="str">
            <v>BTCKT</v>
          </cell>
          <cell r="BR16" t="str">
            <v>Chuyên viên tài chính</v>
          </cell>
          <cell r="BS16">
            <v>0</v>
          </cell>
          <cell r="BT16">
            <v>0</v>
          </cell>
        </row>
        <row r="17">
          <cell r="BQ17" t="str">
            <v>BTCKT</v>
          </cell>
          <cell r="BR17" t="str">
            <v xml:space="preserve">Kế toán tổng hợp </v>
          </cell>
          <cell r="BS17">
            <v>0</v>
          </cell>
          <cell r="BT17">
            <v>0</v>
          </cell>
        </row>
        <row r="18">
          <cell r="BQ18" t="str">
            <v>BTCKT</v>
          </cell>
          <cell r="BR18" t="str">
            <v>Chuyên viên kế toán</v>
          </cell>
          <cell r="BS18">
            <v>0</v>
          </cell>
          <cell r="BT18">
            <v>0</v>
          </cell>
        </row>
        <row r="19">
          <cell r="BQ19" t="str">
            <v>BTCKT</v>
          </cell>
          <cell r="BR19" t="str">
            <v>Đội quản lý kho vận</v>
          </cell>
          <cell r="BS19">
            <v>0</v>
          </cell>
          <cell r="BT19">
            <v>0</v>
          </cell>
        </row>
        <row r="20">
          <cell r="BQ20" t="str">
            <v>BTCKT</v>
          </cell>
          <cell r="BR20" t="str">
            <v>Bộ phận đối soát</v>
          </cell>
          <cell r="BS20">
            <v>0</v>
          </cell>
          <cell r="BT20">
            <v>0</v>
          </cell>
        </row>
        <row r="21">
          <cell r="BQ21" t="str">
            <v>BTCKT</v>
          </cell>
          <cell r="BR21" t="str">
            <v>Bộ phận quản lý cước</v>
          </cell>
          <cell r="BS21">
            <v>0</v>
          </cell>
          <cell r="BT21">
            <v>0</v>
          </cell>
        </row>
        <row r="22">
          <cell r="BQ22" t="str">
            <v>BTMDT</v>
          </cell>
          <cell r="BR22" t="str">
            <v>Trưởng ban</v>
          </cell>
          <cell r="BS22">
            <v>19</v>
          </cell>
          <cell r="BT22">
            <v>5</v>
          </cell>
        </row>
        <row r="23">
          <cell r="BQ23" t="str">
            <v>BTMDT</v>
          </cell>
          <cell r="BR23" t="str">
            <v>Phó ban</v>
          </cell>
          <cell r="BS23">
            <v>0</v>
          </cell>
          <cell r="BT23">
            <v>0</v>
          </cell>
        </row>
        <row r="24">
          <cell r="BQ24" t="str">
            <v>BTMDT</v>
          </cell>
          <cell r="BR24" t="str">
            <v>Trưởng phòng</v>
          </cell>
          <cell r="BS24">
            <v>0</v>
          </cell>
          <cell r="BT24">
            <v>0</v>
          </cell>
        </row>
        <row r="25">
          <cell r="BQ25" t="str">
            <v>BTMDT</v>
          </cell>
          <cell r="BR25" t="str">
            <v>Chuyên gia cao cấp</v>
          </cell>
          <cell r="BS25">
            <v>0</v>
          </cell>
          <cell r="BT25">
            <v>0</v>
          </cell>
        </row>
        <row r="26">
          <cell r="BQ26" t="str">
            <v>BTMDT</v>
          </cell>
          <cell r="BR26" t="str">
            <v>Chuyên viên thương mại đầu tư</v>
          </cell>
          <cell r="BS26">
            <v>0</v>
          </cell>
          <cell r="BT26">
            <v>0</v>
          </cell>
        </row>
        <row r="27">
          <cell r="BQ27" t="str">
            <v>BKDMKT</v>
          </cell>
          <cell r="BR27" t="str">
            <v>Trưởng ban</v>
          </cell>
          <cell r="BS27">
            <v>24</v>
          </cell>
          <cell r="BT27">
            <v>5</v>
          </cell>
        </row>
        <row r="28">
          <cell r="BQ28" t="str">
            <v>BKDMKT</v>
          </cell>
          <cell r="BR28" t="str">
            <v>Phó ban</v>
          </cell>
          <cell r="BS28">
            <v>0</v>
          </cell>
          <cell r="BT28">
            <v>0</v>
          </cell>
        </row>
        <row r="29">
          <cell r="BQ29" t="str">
            <v>BKDMKT</v>
          </cell>
          <cell r="BR29" t="str">
            <v>Bộ phận marketing</v>
          </cell>
          <cell r="BS29">
            <v>0</v>
          </cell>
          <cell r="BT29">
            <v>0</v>
          </cell>
        </row>
        <row r="30">
          <cell r="BQ30" t="str">
            <v>BKDMKT</v>
          </cell>
          <cell r="BR30" t="str">
            <v>Bộ phận chính sách</v>
          </cell>
          <cell r="BS30">
            <v>0</v>
          </cell>
          <cell r="BT30">
            <v>0</v>
          </cell>
        </row>
        <row r="31">
          <cell r="BQ31" t="str">
            <v>BKDMKT</v>
          </cell>
          <cell r="BR31" t="str">
            <v>Bộ phận kết nối và quan hệ chính sách</v>
          </cell>
          <cell r="BS31">
            <v>0</v>
          </cell>
          <cell r="BT31">
            <v>0</v>
          </cell>
        </row>
        <row r="32">
          <cell r="BQ32" t="str">
            <v>BQLCL</v>
          </cell>
          <cell r="BR32" t="str">
            <v>Trưởng ban</v>
          </cell>
          <cell r="BS32">
            <v>29</v>
          </cell>
          <cell r="BT32">
            <v>4</v>
          </cell>
        </row>
        <row r="33">
          <cell r="BQ33" t="str">
            <v>BQLCL</v>
          </cell>
          <cell r="BR33" t="str">
            <v>Phó ban</v>
          </cell>
          <cell r="BS33">
            <v>0</v>
          </cell>
          <cell r="BT33">
            <v>0</v>
          </cell>
        </row>
        <row r="34">
          <cell r="BQ34" t="str">
            <v>BQLCL</v>
          </cell>
          <cell r="BR34" t="str">
            <v>Chuyên viên QA</v>
          </cell>
          <cell r="BS34">
            <v>0</v>
          </cell>
          <cell r="BT34">
            <v>0</v>
          </cell>
        </row>
        <row r="35">
          <cell r="BQ35" t="str">
            <v>BQLCL</v>
          </cell>
          <cell r="BR35" t="str">
            <v>Chuyên viên QC</v>
          </cell>
          <cell r="BS35">
            <v>0</v>
          </cell>
          <cell r="BT35">
            <v>0</v>
          </cell>
        </row>
        <row r="36">
          <cell r="BQ36" t="str">
            <v>BCNTT</v>
          </cell>
          <cell r="BR36" t="str">
            <v>Trưởng ban</v>
          </cell>
          <cell r="BS36">
            <v>33</v>
          </cell>
          <cell r="BT36">
            <v>4</v>
          </cell>
        </row>
        <row r="37">
          <cell r="BQ37" t="str">
            <v>BCNTT</v>
          </cell>
          <cell r="BR37" t="str">
            <v>Phó ban</v>
          </cell>
          <cell r="BS37">
            <v>0</v>
          </cell>
          <cell r="BT37">
            <v>0</v>
          </cell>
        </row>
        <row r="38">
          <cell r="BQ38" t="str">
            <v>BCNTT</v>
          </cell>
          <cell r="BR38" t="str">
            <v xml:space="preserve">Trưởng phòng </v>
          </cell>
          <cell r="BS38">
            <v>0</v>
          </cell>
          <cell r="BT38">
            <v>0</v>
          </cell>
        </row>
        <row r="39">
          <cell r="BQ39" t="str">
            <v>BCNTT</v>
          </cell>
          <cell r="BR39" t="str">
            <v>Kỹ sư CNTT</v>
          </cell>
          <cell r="BS39">
            <v>0</v>
          </cell>
          <cell r="BT39">
            <v>0</v>
          </cell>
        </row>
        <row r="40">
          <cell r="BQ40" t="str">
            <v>BQTRR</v>
          </cell>
          <cell r="BR40" t="str">
            <v xml:space="preserve">Trưởng ban </v>
          </cell>
          <cell r="BS40">
            <v>37</v>
          </cell>
          <cell r="BT40">
            <v>2</v>
          </cell>
        </row>
        <row r="41">
          <cell r="BQ41" t="str">
            <v>BQTRR</v>
          </cell>
          <cell r="BR41" t="str">
            <v xml:space="preserve">Chuyên viên </v>
          </cell>
          <cell r="BS41">
            <v>0</v>
          </cell>
          <cell r="BT41">
            <v>0</v>
          </cell>
        </row>
        <row r="42">
          <cell r="BQ42" t="str">
            <v>TTDHM</v>
          </cell>
          <cell r="BR42" t="str">
            <v>Giám đốc</v>
          </cell>
          <cell r="BS42">
            <v>39</v>
          </cell>
          <cell r="BT42">
            <v>3</v>
          </cell>
        </row>
        <row r="43">
          <cell r="BQ43" t="str">
            <v>TTDHM</v>
          </cell>
          <cell r="BR43" t="str">
            <v>Trưởng phòng</v>
          </cell>
          <cell r="BS43">
            <v>0</v>
          </cell>
          <cell r="BT43">
            <v>0</v>
          </cell>
        </row>
        <row r="44">
          <cell r="BQ44" t="str">
            <v>TTDHM</v>
          </cell>
          <cell r="BR44" t="str">
            <v>Kỹ sư điện tử viễn thông</v>
          </cell>
          <cell r="BS44">
            <v>0</v>
          </cell>
          <cell r="BT44">
            <v>0</v>
          </cell>
        </row>
        <row r="45">
          <cell r="BQ45" t="str">
            <v>TTKTCN</v>
          </cell>
          <cell r="BR45" t="str">
            <v>Giám đốc</v>
          </cell>
          <cell r="BS45">
            <v>42</v>
          </cell>
          <cell r="BT45">
            <v>6</v>
          </cell>
        </row>
        <row r="46">
          <cell r="BQ46" t="str">
            <v>TTKTCN</v>
          </cell>
          <cell r="BR46" t="str">
            <v>Phó giám đốc</v>
          </cell>
          <cell r="BS46">
            <v>0</v>
          </cell>
          <cell r="BT46">
            <v>0</v>
          </cell>
        </row>
        <row r="47">
          <cell r="BQ47" t="str">
            <v>TTKTCN</v>
          </cell>
          <cell r="BR47" t="str">
            <v>Trưởng phòng</v>
          </cell>
          <cell r="BS47">
            <v>0</v>
          </cell>
          <cell r="BT47">
            <v>0</v>
          </cell>
        </row>
        <row r="48">
          <cell r="BQ48" t="str">
            <v>TTKTCN</v>
          </cell>
          <cell r="BR48" t="str">
            <v>Nhân viên điều phối</v>
          </cell>
          <cell r="BS48">
            <v>0</v>
          </cell>
          <cell r="BT48">
            <v>0</v>
          </cell>
        </row>
        <row r="49">
          <cell r="BQ49" t="str">
            <v>TTKTCN</v>
          </cell>
          <cell r="BR49" t="str">
            <v>Kỹ sư điện tử viễn thông</v>
          </cell>
          <cell r="BS49">
            <v>0</v>
          </cell>
          <cell r="BT49">
            <v>0</v>
          </cell>
        </row>
        <row r="50">
          <cell r="BQ50" t="str">
            <v>TTKTCN</v>
          </cell>
          <cell r="BR50" t="str">
            <v>Kỹ thuật viên</v>
          </cell>
          <cell r="BS50">
            <v>0</v>
          </cell>
          <cell r="BT50">
            <v>0</v>
          </cell>
        </row>
        <row r="51">
          <cell r="BQ51" t="str">
            <v>TTDVKHTQ</v>
          </cell>
          <cell r="BR51" t="str">
            <v xml:space="preserve">Giám đốc </v>
          </cell>
          <cell r="BS51">
            <v>48</v>
          </cell>
          <cell r="BT51">
            <v>5</v>
          </cell>
        </row>
        <row r="52">
          <cell r="BQ52" t="str">
            <v>TTDVKHTQ</v>
          </cell>
          <cell r="BR52" t="str">
            <v>Trưởng phòng</v>
          </cell>
          <cell r="BS52">
            <v>0</v>
          </cell>
          <cell r="BT52">
            <v>0</v>
          </cell>
        </row>
        <row r="53">
          <cell r="BQ53" t="str">
            <v>TTDVKHTQ</v>
          </cell>
          <cell r="BR53" t="str">
            <v xml:space="preserve">Trưởng nhóm </v>
          </cell>
          <cell r="BS53">
            <v>0</v>
          </cell>
          <cell r="BT53">
            <v>0</v>
          </cell>
        </row>
        <row r="54">
          <cell r="BQ54" t="str">
            <v>TTDVKHTQ</v>
          </cell>
          <cell r="BR54" t="str">
            <v xml:space="preserve">Chuyên viên </v>
          </cell>
          <cell r="BS54">
            <v>0</v>
          </cell>
          <cell r="BT54">
            <v>0</v>
          </cell>
        </row>
        <row r="55">
          <cell r="BQ55" t="str">
            <v>TTDVKHTQ</v>
          </cell>
          <cell r="BR55" t="str">
            <v>Nhân viên</v>
          </cell>
          <cell r="BS55">
            <v>0</v>
          </cell>
          <cell r="BT55">
            <v>0</v>
          </cell>
        </row>
        <row r="56">
          <cell r="BQ56" t="str">
            <v>TTDVKHCN</v>
          </cell>
          <cell r="BR56" t="str">
            <v>Giám đốc</v>
          </cell>
          <cell r="BS56">
            <v>53</v>
          </cell>
          <cell r="BT56">
            <v>4</v>
          </cell>
        </row>
        <row r="57">
          <cell r="BQ57" t="str">
            <v>TTDVKHCN</v>
          </cell>
          <cell r="BR57" t="str">
            <v>Phó giám đốc</v>
          </cell>
          <cell r="BS57">
            <v>0</v>
          </cell>
          <cell r="BT57">
            <v>0</v>
          </cell>
        </row>
        <row r="58">
          <cell r="BQ58" t="str">
            <v>TTDVKHCN</v>
          </cell>
          <cell r="BR58" t="str">
            <v>Trưởng phòng</v>
          </cell>
          <cell r="BS58">
            <v>0</v>
          </cell>
          <cell r="BT58">
            <v>0</v>
          </cell>
        </row>
        <row r="59">
          <cell r="BQ59" t="str">
            <v>TTDVKHCN</v>
          </cell>
          <cell r="BR59" t="str">
            <v xml:space="preserve">Nhân viên </v>
          </cell>
          <cell r="BS59">
            <v>0</v>
          </cell>
          <cell r="BT59">
            <v>0</v>
          </cell>
        </row>
        <row r="60">
          <cell r="BQ60" t="str">
            <v>TTKDQT</v>
          </cell>
          <cell r="BR60" t="str">
            <v>Giám đốc</v>
          </cell>
          <cell r="BS60">
            <v>57</v>
          </cell>
          <cell r="BT60">
            <v>3</v>
          </cell>
        </row>
        <row r="61">
          <cell r="BQ61" t="str">
            <v>TTKDQT</v>
          </cell>
          <cell r="BR61" t="str">
            <v>Chuyên viên kinh doanh</v>
          </cell>
          <cell r="BS61">
            <v>0</v>
          </cell>
          <cell r="BT61">
            <v>0</v>
          </cell>
        </row>
        <row r="62">
          <cell r="BQ62" t="str">
            <v>TTKDQT</v>
          </cell>
          <cell r="BR62" t="str">
            <v>Kỹ sư bán hàng</v>
          </cell>
          <cell r="BS62">
            <v>0</v>
          </cell>
          <cell r="BT62">
            <v>0</v>
          </cell>
        </row>
        <row r="63">
          <cell r="BQ63" t="str">
            <v>TTKDVAS</v>
          </cell>
          <cell r="BR63" t="str">
            <v>Giám đốc</v>
          </cell>
          <cell r="BS63">
            <v>60</v>
          </cell>
          <cell r="BT63">
            <v>5</v>
          </cell>
        </row>
        <row r="64">
          <cell r="BQ64" t="str">
            <v>TTKDVAS</v>
          </cell>
          <cell r="BR64" t="str">
            <v xml:space="preserve">Phó giám đốc </v>
          </cell>
          <cell r="BS64">
            <v>0</v>
          </cell>
          <cell r="BT64">
            <v>0</v>
          </cell>
        </row>
        <row r="65">
          <cell r="BQ65" t="str">
            <v>TTKDVAS</v>
          </cell>
          <cell r="BR65" t="str">
            <v>Chuyên viên kinh doanh</v>
          </cell>
          <cell r="BS65">
            <v>0</v>
          </cell>
          <cell r="BT65">
            <v>0</v>
          </cell>
        </row>
        <row r="66">
          <cell r="BQ66" t="str">
            <v>TTKDVAS</v>
          </cell>
          <cell r="BR66" t="str">
            <v>Nhân viên hỗ trợ</v>
          </cell>
          <cell r="BS66">
            <v>0</v>
          </cell>
          <cell r="BT66">
            <v>0</v>
          </cell>
        </row>
        <row r="67">
          <cell r="BQ67" t="str">
            <v>TTKDVAS</v>
          </cell>
          <cell r="BR67" t="str">
            <v>Kỹ sư công nghệ thông tin</v>
          </cell>
          <cell r="BS67">
            <v>0</v>
          </cell>
          <cell r="BT67">
            <v>0</v>
          </cell>
        </row>
        <row r="68">
          <cell r="BQ68" t="str">
            <v>TBTSC</v>
          </cell>
          <cell r="BR68" t="str">
            <v>Giám đốc</v>
          </cell>
          <cell r="BS68">
            <v>65</v>
          </cell>
          <cell r="BT68">
            <v>6</v>
          </cell>
        </row>
        <row r="69">
          <cell r="BQ69" t="str">
            <v>TBTSC</v>
          </cell>
          <cell r="BR69" t="str">
            <v>Phó giám đốc</v>
          </cell>
          <cell r="BS69">
            <v>0</v>
          </cell>
          <cell r="BT69">
            <v>0</v>
          </cell>
        </row>
        <row r="70">
          <cell r="BQ70" t="str">
            <v>TBTSC</v>
          </cell>
          <cell r="BR70" t="str">
            <v>Kỹ sư công nghệ thông tin</v>
          </cell>
          <cell r="BS70">
            <v>0</v>
          </cell>
          <cell r="BT70">
            <v>0</v>
          </cell>
        </row>
        <row r="71">
          <cell r="BQ71" t="str">
            <v>TBTSC</v>
          </cell>
          <cell r="BR71" t="str">
            <v>Kỹ thuật viên</v>
          </cell>
          <cell r="BS71">
            <v>0</v>
          </cell>
          <cell r="BT71">
            <v>0</v>
          </cell>
        </row>
        <row r="72">
          <cell r="BQ72" t="str">
            <v>TBTSC</v>
          </cell>
          <cell r="BR72" t="str">
            <v>Chuyên viên kinh doanh</v>
          </cell>
          <cell r="BS72">
            <v>0</v>
          </cell>
          <cell r="BT72">
            <v>0</v>
          </cell>
        </row>
        <row r="73">
          <cell r="BQ73" t="str">
            <v>TBTSC</v>
          </cell>
          <cell r="BR73" t="str">
            <v>Nhân viên kinh doanh</v>
          </cell>
          <cell r="BS73">
            <v>0</v>
          </cell>
          <cell r="BT73">
            <v>0</v>
          </cell>
        </row>
        <row r="74">
          <cell r="BQ74" t="str">
            <v>TTKDBBC</v>
          </cell>
          <cell r="BR74" t="str">
            <v>Giám đốc Trung tâm</v>
          </cell>
          <cell r="BS74">
            <v>71</v>
          </cell>
          <cell r="BT74">
            <v>4</v>
          </cell>
        </row>
        <row r="75">
          <cell r="BQ75" t="str">
            <v>TTKDBBC</v>
          </cell>
          <cell r="BR75" t="str">
            <v>Trưởng phòng</v>
          </cell>
          <cell r="BS75">
            <v>0</v>
          </cell>
          <cell r="BT75">
            <v>0</v>
          </cell>
        </row>
        <row r="76">
          <cell r="BQ76" t="str">
            <v>TTKDBBC</v>
          </cell>
          <cell r="BR76" t="str">
            <v xml:space="preserve">Trưởng nhóm </v>
          </cell>
          <cell r="BS76">
            <v>0</v>
          </cell>
          <cell r="BT76">
            <v>0</v>
          </cell>
        </row>
        <row r="77">
          <cell r="BQ77" t="str">
            <v>TTKDBBC</v>
          </cell>
          <cell r="BR77" t="str">
            <v>Nhân viên kinh doanh</v>
          </cell>
          <cell r="BS77">
            <v>0</v>
          </cell>
          <cell r="BT77">
            <v>0</v>
          </cell>
        </row>
        <row r="78">
          <cell r="BQ78" t="str">
            <v>TTGPKHDN</v>
          </cell>
          <cell r="BR78" t="str">
            <v>Giám đốc Trung tâm</v>
          </cell>
          <cell r="BS78">
            <v>75</v>
          </cell>
          <cell r="BT78">
            <v>8</v>
          </cell>
        </row>
        <row r="79">
          <cell r="BQ79" t="str">
            <v>TTGPKHDN</v>
          </cell>
          <cell r="BR79" t="str">
            <v>Trưởng phòng</v>
          </cell>
          <cell r="BS79">
            <v>0</v>
          </cell>
          <cell r="BT79">
            <v>0</v>
          </cell>
        </row>
        <row r="80">
          <cell r="BQ80" t="str">
            <v>TTGPKHDN</v>
          </cell>
          <cell r="BR80" t="str">
            <v xml:space="preserve">Trưởng nhóm </v>
          </cell>
          <cell r="BS80">
            <v>0</v>
          </cell>
          <cell r="BT80">
            <v>0</v>
          </cell>
        </row>
        <row r="81">
          <cell r="BQ81" t="str">
            <v>TTGPKHDN</v>
          </cell>
          <cell r="BR81" t="str">
            <v>Chuyên viên kinh doanh</v>
          </cell>
          <cell r="BS81">
            <v>0</v>
          </cell>
          <cell r="BT81">
            <v>0</v>
          </cell>
        </row>
        <row r="82">
          <cell r="BQ82" t="str">
            <v>TTGPKHDN</v>
          </cell>
          <cell r="BR82" t="str">
            <v>Nhân viên kinh doanh</v>
          </cell>
          <cell r="BS82">
            <v>0</v>
          </cell>
          <cell r="BT82">
            <v>0</v>
          </cell>
        </row>
        <row r="83">
          <cell r="BQ83" t="str">
            <v>TTGPKHDN</v>
          </cell>
          <cell r="BR83" t="str">
            <v>Nhân viên hỗ trợ kinh doanh (Admin)</v>
          </cell>
          <cell r="BS83">
            <v>0</v>
          </cell>
          <cell r="BT83">
            <v>0</v>
          </cell>
        </row>
        <row r="84">
          <cell r="BQ84" t="str">
            <v>TTGPKHDN</v>
          </cell>
          <cell r="BR84" t="str">
            <v xml:space="preserve">Kỹ thuật viên </v>
          </cell>
          <cell r="BS84">
            <v>0</v>
          </cell>
          <cell r="BT84">
            <v>0</v>
          </cell>
        </row>
        <row r="85">
          <cell r="BQ85" t="str">
            <v>TTGPKHDN</v>
          </cell>
          <cell r="BR85" t="str">
            <v>Nhân viên chăm sóc khách hàng</v>
          </cell>
          <cell r="BS85">
            <v>0</v>
          </cell>
          <cell r="BT85">
            <v>0</v>
          </cell>
        </row>
        <row r="86">
          <cell r="BQ86" t="str">
            <v>TTKDODS</v>
          </cell>
          <cell r="BR86" t="str">
            <v>Giám đốc Trung tâm</v>
          </cell>
          <cell r="BS86">
            <v>83</v>
          </cell>
          <cell r="BT86">
            <v>8</v>
          </cell>
        </row>
        <row r="87">
          <cell r="BQ87" t="str">
            <v>TTKDODS</v>
          </cell>
          <cell r="BR87" t="str">
            <v>Trưởng phòng</v>
          </cell>
          <cell r="BS87">
            <v>0</v>
          </cell>
          <cell r="BT87">
            <v>0</v>
          </cell>
        </row>
        <row r="88">
          <cell r="BQ88" t="str">
            <v>TTKDODS</v>
          </cell>
          <cell r="BR88" t="str">
            <v xml:space="preserve">Trưởng nhóm </v>
          </cell>
          <cell r="BS88">
            <v>0</v>
          </cell>
          <cell r="BT88">
            <v>0</v>
          </cell>
        </row>
        <row r="89">
          <cell r="BQ89" t="str">
            <v>TTKDODS</v>
          </cell>
          <cell r="BR89" t="str">
            <v>Chuyên viên kinh doanh</v>
          </cell>
          <cell r="BS89">
            <v>0</v>
          </cell>
          <cell r="BT89">
            <v>0</v>
          </cell>
        </row>
        <row r="90">
          <cell r="BQ90" t="str">
            <v>TTKDODS</v>
          </cell>
          <cell r="BR90" t="str">
            <v>Nhân viên kinh doanh</v>
          </cell>
          <cell r="BS90">
            <v>0</v>
          </cell>
          <cell r="BT90">
            <v>0</v>
          </cell>
        </row>
        <row r="91">
          <cell r="BQ91" t="str">
            <v>TTKDODS</v>
          </cell>
          <cell r="BR91" t="str">
            <v>Nhân viên hỗ trợ kinh doanh (Admin)</v>
          </cell>
          <cell r="BS91">
            <v>0</v>
          </cell>
          <cell r="BT91">
            <v>0</v>
          </cell>
        </row>
        <row r="92">
          <cell r="BQ92" t="str">
            <v>TTKDODS</v>
          </cell>
          <cell r="BR92" t="str">
            <v xml:space="preserve">Kỹ thuật viên </v>
          </cell>
          <cell r="BS92">
            <v>0</v>
          </cell>
          <cell r="BT92">
            <v>0</v>
          </cell>
        </row>
        <row r="93">
          <cell r="BQ93" t="str">
            <v>TTKDODS</v>
          </cell>
          <cell r="BR93" t="str">
            <v>Nhân viên chăm sóc khách hàng</v>
          </cell>
          <cell r="BS93">
            <v>0</v>
          </cell>
          <cell r="BT93">
            <v>0</v>
          </cell>
        </row>
      </sheetData>
      <sheetData sheetId="3">
        <row r="1">
          <cell r="BV1" t="str">
            <v>Lựa chọn mã vị trí =&gt; chức danh</v>
          </cell>
        </row>
      </sheetData>
      <sheetData sheetId="4">
        <row r="1">
          <cell r="BV1" t="str">
            <v>Lựa chọn mã vị trí =&gt; chức danh</v>
          </cell>
        </row>
      </sheetData>
      <sheetData sheetId="5">
        <row r="1">
          <cell r="BV1" t="str">
            <v>Lựa chọn mã vị trí =&gt; chức danh</v>
          </cell>
        </row>
      </sheetData>
      <sheetData sheetId="6">
        <row r="1">
          <cell r="BV1" t="str">
            <v>Lựa chọn mã vị trí =&gt; chức danh</v>
          </cell>
        </row>
      </sheetData>
      <sheetData sheetId="7" refreshError="1"/>
      <sheetData sheetId="8">
        <row r="1">
          <cell r="BV1" t="str">
            <v>Lựa chọn mã vị trí =&gt; chức danh</v>
          </cell>
        </row>
      </sheetData>
      <sheetData sheetId="9" refreshError="1"/>
      <sheetData sheetId="1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ổng hợp chưa thuế E2"/>
      <sheetName val="Chi phí"/>
      <sheetName val="511"/>
    </sheetNames>
    <sheetDataSet>
      <sheetData sheetId="0">
        <row r="48">
          <cell r="I48">
            <v>527650084</v>
          </cell>
        </row>
        <row r="49">
          <cell r="I49">
            <v>475811882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67"/>
  <sheetViews>
    <sheetView tabSelected="1" zoomScaleNormal="100" workbookViewId="0">
      <pane xSplit="3" ySplit="8" topLeftCell="D56" activePane="bottomRight" state="frozen"/>
      <selection pane="topRight" activeCell="D1" sqref="D1"/>
      <selection pane="bottomLeft" activeCell="A9" sqref="A9"/>
      <selection pane="bottomRight" activeCell="G67" sqref="G67"/>
    </sheetView>
  </sheetViews>
  <sheetFormatPr defaultRowHeight="12" x14ac:dyDescent="0.2"/>
  <cols>
    <col min="1" max="1" width="4.42578125" style="9" customWidth="1"/>
    <col min="2" max="2" width="43.85546875" style="4" customWidth="1"/>
    <col min="3" max="3" width="7.42578125" style="4" hidden="1" customWidth="1"/>
    <col min="4" max="6" width="16.42578125" style="3" customWidth="1"/>
    <col min="7" max="7" width="17.140625" style="3" customWidth="1"/>
    <col min="8" max="8" width="19.42578125" style="3" customWidth="1"/>
    <col min="9" max="9" width="9.28515625" style="4" bestFit="1" customWidth="1"/>
    <col min="10" max="16384" width="9.140625" style="4"/>
  </cols>
  <sheetData>
    <row r="1" spans="1:8" ht="15" customHeight="1" x14ac:dyDescent="0.2">
      <c r="A1" s="1" t="s">
        <v>0</v>
      </c>
      <c r="B1" s="2"/>
      <c r="C1" s="2"/>
    </row>
    <row r="3" spans="1:8" ht="19.5" customHeight="1" x14ac:dyDescent="0.25">
      <c r="A3" s="5" t="s">
        <v>25</v>
      </c>
      <c r="B3" s="5"/>
      <c r="C3" s="5"/>
      <c r="D3" s="6"/>
      <c r="E3" s="6"/>
      <c r="F3" s="6"/>
      <c r="G3" s="6"/>
      <c r="H3" s="6"/>
    </row>
    <row r="4" spans="1:8" x14ac:dyDescent="0.2">
      <c r="A4" s="7" t="s">
        <v>95</v>
      </c>
      <c r="B4" s="7"/>
      <c r="C4" s="7"/>
      <c r="D4" s="8"/>
      <c r="E4" s="8"/>
      <c r="F4" s="8"/>
      <c r="G4" s="8"/>
      <c r="H4" s="8"/>
    </row>
    <row r="6" spans="1:8" x14ac:dyDescent="0.2">
      <c r="D6" s="10"/>
      <c r="E6" s="10"/>
      <c r="F6" s="10"/>
    </row>
    <row r="7" spans="1:8" s="14" customFormat="1" ht="26.25" customHeight="1" x14ac:dyDescent="0.2">
      <c r="A7" s="11" t="s">
        <v>1</v>
      </c>
      <c r="B7" s="11" t="s">
        <v>2</v>
      </c>
      <c r="C7" s="11" t="s">
        <v>3</v>
      </c>
      <c r="D7" s="12" t="s">
        <v>92</v>
      </c>
      <c r="E7" s="12" t="s">
        <v>93</v>
      </c>
      <c r="F7" s="12" t="s">
        <v>94</v>
      </c>
      <c r="G7" s="13" t="s">
        <v>96</v>
      </c>
      <c r="H7" s="12" t="s">
        <v>4</v>
      </c>
    </row>
    <row r="8" spans="1:8" ht="24" x14ac:dyDescent="0.2">
      <c r="A8" s="55" t="s">
        <v>5</v>
      </c>
      <c r="B8" s="56" t="s">
        <v>6</v>
      </c>
      <c r="C8" s="56"/>
      <c r="D8" s="57">
        <f t="shared" ref="D8:F8" si="0">D9+D23+D26</f>
        <v>531186544.36363631</v>
      </c>
      <c r="E8" s="57">
        <f t="shared" si="0"/>
        <v>524106543.90909088</v>
      </c>
      <c r="F8" s="57">
        <f t="shared" si="0"/>
        <v>514417453.45454544</v>
      </c>
      <c r="G8" s="57">
        <f>G9+G23+G26</f>
        <v>1569710541.7272723</v>
      </c>
      <c r="H8" s="17" t="s">
        <v>7</v>
      </c>
    </row>
    <row r="9" spans="1:8" ht="16.5" customHeight="1" x14ac:dyDescent="0.2">
      <c r="A9" s="58" t="s">
        <v>8</v>
      </c>
      <c r="B9" s="59" t="s">
        <v>9</v>
      </c>
      <c r="C9" s="60">
        <v>5113021</v>
      </c>
      <c r="D9" s="61">
        <f t="shared" ref="D9:F9" si="1">D10+D17</f>
        <v>418769090.90909088</v>
      </c>
      <c r="E9" s="61">
        <f t="shared" si="1"/>
        <v>418984545.45454544</v>
      </c>
      <c r="F9" s="61">
        <f t="shared" si="1"/>
        <v>418478182</v>
      </c>
      <c r="G9" s="61">
        <f>G10+G17</f>
        <v>1256231818.363636</v>
      </c>
      <c r="H9" s="18"/>
    </row>
    <row r="10" spans="1:8" ht="16.5" customHeight="1" x14ac:dyDescent="0.2">
      <c r="A10" s="19">
        <v>1</v>
      </c>
      <c r="B10" s="20" t="s">
        <v>26</v>
      </c>
      <c r="C10" s="20"/>
      <c r="D10" s="21">
        <f t="shared" ref="D10:F10" si="2">SUM(D11:D16)</f>
        <v>206935090.90909091</v>
      </c>
      <c r="E10" s="21">
        <f t="shared" si="2"/>
        <v>207097818.18181819</v>
      </c>
      <c r="F10" s="21">
        <f t="shared" si="2"/>
        <v>206203272</v>
      </c>
      <c r="G10" s="21">
        <f>SUM(G11:G16)</f>
        <v>620236181.090909</v>
      </c>
      <c r="H10" s="21">
        <f t="shared" ref="H10" si="3">SUM(H11:H15)</f>
        <v>0</v>
      </c>
    </row>
    <row r="11" spans="1:8" ht="16.5" customHeight="1" x14ac:dyDescent="0.25">
      <c r="A11" s="22"/>
      <c r="B11" s="23" t="s">
        <v>10</v>
      </c>
      <c r="C11" s="62"/>
      <c r="D11" s="81">
        <v>106090545.45454545</v>
      </c>
      <c r="E11" s="81">
        <v>106090545.45454545</v>
      </c>
      <c r="F11" s="81">
        <v>106090545</v>
      </c>
      <c r="G11" s="54">
        <f>SUM(D11:F11)</f>
        <v>318271635.90909088</v>
      </c>
      <c r="H11" s="25"/>
    </row>
    <row r="12" spans="1:8" ht="16.5" customHeight="1" x14ac:dyDescent="0.25">
      <c r="A12" s="22"/>
      <c r="B12" s="23" t="s">
        <v>11</v>
      </c>
      <c r="C12" s="62"/>
      <c r="D12" s="77">
        <v>53286363.636363633</v>
      </c>
      <c r="E12" s="77">
        <v>53545454.545454539</v>
      </c>
      <c r="F12" s="77">
        <v>53312727</v>
      </c>
      <c r="G12" s="54">
        <f>SUM(D12:F12)</f>
        <v>160144545.18181819</v>
      </c>
      <c r="H12" s="25"/>
    </row>
    <row r="13" spans="1:8" ht="16.5" customHeight="1" x14ac:dyDescent="0.25">
      <c r="A13" s="22"/>
      <c r="B13" s="23" t="s">
        <v>12</v>
      </c>
      <c r="C13" s="62"/>
      <c r="D13" s="77">
        <v>44870909.090909086</v>
      </c>
      <c r="E13" s="77">
        <v>44713636.36363636</v>
      </c>
      <c r="F13" s="77">
        <v>43991818</v>
      </c>
      <c r="G13" s="54">
        <f>SUM(D13:F13)</f>
        <v>133576363.45454544</v>
      </c>
      <c r="H13" s="25"/>
    </row>
    <row r="14" spans="1:8" ht="16.5" customHeight="1" x14ac:dyDescent="0.25">
      <c r="A14" s="22"/>
      <c r="B14" s="23" t="s">
        <v>13</v>
      </c>
      <c r="C14" s="62"/>
      <c r="D14" s="77">
        <v>2160000</v>
      </c>
      <c r="E14" s="77">
        <v>2056363.6363636362</v>
      </c>
      <c r="F14" s="77">
        <v>2071818</v>
      </c>
      <c r="G14" s="54">
        <f>SUM(D14:F14)</f>
        <v>6288181.6363636367</v>
      </c>
      <c r="H14" s="25"/>
    </row>
    <row r="15" spans="1:8" ht="16.5" customHeight="1" x14ac:dyDescent="0.25">
      <c r="A15" s="22"/>
      <c r="B15" s="23" t="s">
        <v>14</v>
      </c>
      <c r="C15" s="62"/>
      <c r="D15" s="77">
        <v>527272.72727272718</v>
      </c>
      <c r="E15" s="77">
        <v>691818.18181818177</v>
      </c>
      <c r="F15" s="77">
        <v>736364</v>
      </c>
      <c r="G15" s="54">
        <f>SUM(D15:F15)</f>
        <v>1955454.9090909089</v>
      </c>
      <c r="H15" s="25"/>
    </row>
    <row r="16" spans="1:8" ht="16.5" hidden="1" customHeight="1" x14ac:dyDescent="0.25">
      <c r="A16" s="22"/>
      <c r="B16" s="23"/>
      <c r="C16" s="71"/>
      <c r="D16" s="77"/>
      <c r="E16" s="77"/>
      <c r="F16" s="77"/>
      <c r="G16" s="54"/>
      <c r="H16" s="25"/>
    </row>
    <row r="17" spans="1:9" ht="16.5" customHeight="1" x14ac:dyDescent="0.2">
      <c r="A17" s="19">
        <v>2</v>
      </c>
      <c r="B17" s="20" t="s">
        <v>27</v>
      </c>
      <c r="C17" s="20">
        <v>5113021</v>
      </c>
      <c r="D17" s="21">
        <f t="shared" ref="D17:F17" si="4">SUM(D18:D22)</f>
        <v>211833999.99999997</v>
      </c>
      <c r="E17" s="21">
        <f t="shared" si="4"/>
        <v>211886727.27272725</v>
      </c>
      <c r="F17" s="21">
        <f t="shared" si="4"/>
        <v>212274910</v>
      </c>
      <c r="G17" s="21">
        <f>SUM(G18:G22)</f>
        <v>635995637.27272713</v>
      </c>
      <c r="H17" s="21">
        <f t="shared" ref="H17" si="5">SUM(H18:H22)</f>
        <v>0</v>
      </c>
    </row>
    <row r="18" spans="1:9" ht="16.5" customHeight="1" x14ac:dyDescent="0.2">
      <c r="A18" s="22"/>
      <c r="B18" s="23" t="s">
        <v>10</v>
      </c>
      <c r="C18" s="31"/>
      <c r="D18" s="77">
        <v>106089454.54545453</v>
      </c>
      <c r="E18" s="77">
        <v>106089454.54545453</v>
      </c>
      <c r="F18" s="77">
        <v>106089455</v>
      </c>
      <c r="G18" s="54">
        <f>SUM(D18:F18)</f>
        <v>318268364.09090906</v>
      </c>
      <c r="H18" s="25"/>
    </row>
    <row r="19" spans="1:9" ht="16.5" customHeight="1" x14ac:dyDescent="0.25">
      <c r="A19" s="22"/>
      <c r="B19" s="23" t="s">
        <v>11</v>
      </c>
      <c r="C19" s="62"/>
      <c r="D19" s="77">
        <v>54760909.090909086</v>
      </c>
      <c r="E19" s="77">
        <v>54909090.909090906</v>
      </c>
      <c r="F19" s="77">
        <v>55318182</v>
      </c>
      <c r="G19" s="54">
        <f>SUM(D19:F19)</f>
        <v>164988182</v>
      </c>
      <c r="H19" s="25"/>
    </row>
    <row r="20" spans="1:9" ht="16.5" customHeight="1" x14ac:dyDescent="0.25">
      <c r="A20" s="22"/>
      <c r="B20" s="23" t="s">
        <v>12</v>
      </c>
      <c r="C20" s="62"/>
      <c r="D20" s="77">
        <v>46992727.272727266</v>
      </c>
      <c r="E20" s="77">
        <v>47110909.090909086</v>
      </c>
      <c r="F20" s="77">
        <v>46940000</v>
      </c>
      <c r="G20" s="54">
        <f>SUM(D20:F20)</f>
        <v>141043636.36363634</v>
      </c>
      <c r="H20" s="25"/>
    </row>
    <row r="21" spans="1:9" ht="16.5" customHeight="1" x14ac:dyDescent="0.25">
      <c r="A21" s="22"/>
      <c r="B21" s="23" t="s">
        <v>13</v>
      </c>
      <c r="C21" s="62"/>
      <c r="D21" s="77">
        <v>2404545.4545454546</v>
      </c>
      <c r="E21" s="77">
        <v>2427272.7272727271</v>
      </c>
      <c r="F21" s="77">
        <v>2454546</v>
      </c>
      <c r="G21" s="54">
        <f>SUM(D21:F21)</f>
        <v>7286364.1818181816</v>
      </c>
      <c r="H21" s="25"/>
    </row>
    <row r="22" spans="1:9" ht="16.5" customHeight="1" x14ac:dyDescent="0.25">
      <c r="A22" s="22"/>
      <c r="B22" s="23" t="s">
        <v>14</v>
      </c>
      <c r="C22" s="62"/>
      <c r="D22" s="77">
        <v>1586363.6363636362</v>
      </c>
      <c r="E22" s="77">
        <v>1350000</v>
      </c>
      <c r="F22" s="77">
        <v>1472727</v>
      </c>
      <c r="G22" s="54">
        <f>SUM(D22:F22)</f>
        <v>4409090.6363636367</v>
      </c>
      <c r="H22" s="25"/>
    </row>
    <row r="23" spans="1:9" ht="16.5" customHeight="1" x14ac:dyDescent="0.25">
      <c r="A23" s="19" t="s">
        <v>15</v>
      </c>
      <c r="B23" s="20" t="s">
        <v>16</v>
      </c>
      <c r="C23" s="71">
        <v>5113022</v>
      </c>
      <c r="D23" s="21">
        <f t="shared" ref="D23:F23" si="6">SUM(D24:D25)</f>
        <v>23596544.454545453</v>
      </c>
      <c r="E23" s="21">
        <f t="shared" si="6"/>
        <v>21155635.454545453</v>
      </c>
      <c r="F23" s="21">
        <f t="shared" si="6"/>
        <v>21661999.454545453</v>
      </c>
      <c r="G23" s="53">
        <f>SUM(G24:G25)</f>
        <v>66414179.36363636</v>
      </c>
      <c r="H23" s="21">
        <f t="shared" ref="H23" si="7">SUM(H24:H25)</f>
        <v>0</v>
      </c>
    </row>
    <row r="24" spans="1:9" s="14" customFormat="1" ht="16.5" customHeight="1" x14ac:dyDescent="0.25">
      <c r="A24" s="26">
        <v>1</v>
      </c>
      <c r="B24" s="27" t="s">
        <v>17</v>
      </c>
      <c r="C24" s="62"/>
      <c r="D24" s="24">
        <f t="shared" ref="D24:F24" si="8">3409.24*5000/1.1</f>
        <v>15496545.454545453</v>
      </c>
      <c r="E24" s="24">
        <f t="shared" si="8"/>
        <v>15496545.454545453</v>
      </c>
      <c r="F24" s="24">
        <f t="shared" si="8"/>
        <v>15496545.454545453</v>
      </c>
      <c r="G24" s="54">
        <f>SUM(D24:F24)</f>
        <v>46489636.36363636</v>
      </c>
      <c r="H24" s="28"/>
    </row>
    <row r="25" spans="1:9" s="14" customFormat="1" ht="16.5" customHeight="1" x14ac:dyDescent="0.25">
      <c r="A25" s="26">
        <v>2</v>
      </c>
      <c r="B25" s="27" t="s">
        <v>18</v>
      </c>
      <c r="C25" s="62"/>
      <c r="D25" s="77">
        <v>8099999</v>
      </c>
      <c r="E25" s="77">
        <v>5659090</v>
      </c>
      <c r="F25" s="77">
        <v>6165454</v>
      </c>
      <c r="G25" s="54">
        <f>SUM(D25:F25)</f>
        <v>19924543</v>
      </c>
      <c r="H25" s="29"/>
    </row>
    <row r="26" spans="1:9" ht="16.5" customHeight="1" x14ac:dyDescent="0.25">
      <c r="A26" s="19" t="s">
        <v>19</v>
      </c>
      <c r="B26" s="20" t="s">
        <v>20</v>
      </c>
      <c r="C26" s="62" t="s">
        <v>24</v>
      </c>
      <c r="D26" s="21">
        <f t="shared" ref="D26:G26" si="9">SUM(D27:D30)</f>
        <v>88820909</v>
      </c>
      <c r="E26" s="21">
        <f t="shared" si="9"/>
        <v>83966363</v>
      </c>
      <c r="F26" s="21">
        <f t="shared" si="9"/>
        <v>74277272</v>
      </c>
      <c r="G26" s="21">
        <f t="shared" si="9"/>
        <v>247064544</v>
      </c>
      <c r="H26" s="30"/>
      <c r="I26" s="3"/>
    </row>
    <row r="27" spans="1:9" ht="16.5" customHeight="1" x14ac:dyDescent="0.25">
      <c r="A27" s="22">
        <v>1</v>
      </c>
      <c r="B27" s="31" t="s">
        <v>21</v>
      </c>
      <c r="C27" s="62"/>
      <c r="D27" s="78">
        <v>63366364</v>
      </c>
      <c r="E27" s="78">
        <v>58511818</v>
      </c>
      <c r="F27" s="78">
        <v>48822727</v>
      </c>
      <c r="G27" s="54">
        <f>SUM(D27:F27)</f>
        <v>170700909</v>
      </c>
      <c r="H27" s="25"/>
      <c r="I27" s="3"/>
    </row>
    <row r="28" spans="1:9" ht="16.5" customHeight="1" x14ac:dyDescent="0.2">
      <c r="A28" s="22">
        <v>3</v>
      </c>
      <c r="B28" s="31" t="s">
        <v>22</v>
      </c>
      <c r="C28" s="31"/>
      <c r="D28" s="54">
        <v>10909091</v>
      </c>
      <c r="E28" s="54">
        <v>10909091</v>
      </c>
      <c r="F28" s="54">
        <v>10909091</v>
      </c>
      <c r="G28" s="54">
        <f>SUM(D28:F28)</f>
        <v>32727273</v>
      </c>
      <c r="H28" s="25"/>
      <c r="I28" s="3"/>
    </row>
    <row r="29" spans="1:9" ht="16.5" customHeight="1" x14ac:dyDescent="0.2">
      <c r="A29" s="22">
        <v>4</v>
      </c>
      <c r="B29" s="31" t="s">
        <v>28</v>
      </c>
      <c r="C29" s="31"/>
      <c r="D29" s="25">
        <v>6363636</v>
      </c>
      <c r="E29" s="25">
        <v>6363636</v>
      </c>
      <c r="F29" s="25">
        <v>6363636</v>
      </c>
      <c r="G29" s="54">
        <f>SUM(D29:F29)</f>
        <v>19090908</v>
      </c>
      <c r="H29" s="25"/>
      <c r="I29" s="3"/>
    </row>
    <row r="30" spans="1:9" ht="16.5" customHeight="1" x14ac:dyDescent="0.2">
      <c r="A30" s="22">
        <v>6</v>
      </c>
      <c r="B30" s="31" t="s">
        <v>23</v>
      </c>
      <c r="C30" s="31"/>
      <c r="D30" s="25">
        <v>8181818</v>
      </c>
      <c r="E30" s="25">
        <v>8181818</v>
      </c>
      <c r="F30" s="25">
        <v>8181818</v>
      </c>
      <c r="G30" s="54">
        <f>SUM(D30:F30)</f>
        <v>24545454</v>
      </c>
      <c r="H30" s="25"/>
      <c r="I30" s="3"/>
    </row>
    <row r="31" spans="1:9" s="67" customFormat="1" ht="16.5" customHeight="1" x14ac:dyDescent="0.25">
      <c r="A31" s="36" t="s">
        <v>29</v>
      </c>
      <c r="B31" s="15" t="s">
        <v>30</v>
      </c>
      <c r="C31" s="15"/>
      <c r="D31" s="16">
        <f t="shared" ref="D31:F31" si="10">D32+SUM(D40:D65)</f>
        <v>596241044.88461542</v>
      </c>
      <c r="E31" s="16">
        <f t="shared" si="10"/>
        <v>556631081.88461542</v>
      </c>
      <c r="F31" s="16">
        <f t="shared" si="10"/>
        <v>564124745.88461542</v>
      </c>
      <c r="G31" s="16">
        <f>G32+SUM(G40:G65)</f>
        <v>1716996872.653846</v>
      </c>
      <c r="H31" s="66"/>
    </row>
    <row r="32" spans="1:9" s="32" customFormat="1" ht="30" customHeight="1" x14ac:dyDescent="0.25">
      <c r="A32" s="37" t="s">
        <v>31</v>
      </c>
      <c r="B32" s="28" t="s">
        <v>89</v>
      </c>
      <c r="C32" s="63">
        <v>62010</v>
      </c>
      <c r="D32" s="52">
        <f t="shared" ref="D32:F32" si="11">+SUM(D33:D39)</f>
        <v>415940106.88461536</v>
      </c>
      <c r="E32" s="52">
        <f t="shared" si="11"/>
        <v>367786737.88461536</v>
      </c>
      <c r="F32" s="52">
        <f t="shared" si="11"/>
        <v>367416452.88461536</v>
      </c>
      <c r="G32" s="54">
        <f t="shared" ref="G32:G65" si="12">SUM(D32:F32)</f>
        <v>1151143297.653846</v>
      </c>
      <c r="H32" s="33"/>
    </row>
    <row r="33" spans="1:25" s="32" customFormat="1" ht="16.5" customHeight="1" x14ac:dyDescent="0.25">
      <c r="A33" s="37"/>
      <c r="B33" s="72" t="s">
        <v>32</v>
      </c>
      <c r="C33" s="63">
        <v>62011</v>
      </c>
      <c r="D33" s="52">
        <v>42992830</v>
      </c>
      <c r="E33" s="52">
        <v>42962712</v>
      </c>
      <c r="F33" s="52">
        <v>43665363</v>
      </c>
      <c r="G33" s="54">
        <f t="shared" si="12"/>
        <v>129620905</v>
      </c>
      <c r="H33" s="33"/>
    </row>
    <row r="34" spans="1:25" s="34" customFormat="1" ht="16.5" customHeight="1" x14ac:dyDescent="0.2">
      <c r="A34" s="37"/>
      <c r="B34" s="72" t="s">
        <v>33</v>
      </c>
      <c r="C34" s="63">
        <v>62012</v>
      </c>
      <c r="D34" s="52">
        <v>76069463</v>
      </c>
      <c r="E34" s="52">
        <v>62482611</v>
      </c>
      <c r="F34" s="52">
        <v>67110002</v>
      </c>
      <c r="G34" s="54">
        <f t="shared" si="12"/>
        <v>205662076</v>
      </c>
      <c r="H34" s="35"/>
    </row>
    <row r="35" spans="1:25" s="34" customFormat="1" ht="16.5" customHeight="1" x14ac:dyDescent="0.2">
      <c r="A35" s="37"/>
      <c r="B35" s="72" t="s">
        <v>34</v>
      </c>
      <c r="C35" s="63">
        <v>62013</v>
      </c>
      <c r="D35" s="52">
        <v>120024224</v>
      </c>
      <c r="E35" s="52">
        <v>97630900</v>
      </c>
      <c r="F35" s="52">
        <v>94616811</v>
      </c>
      <c r="G35" s="54">
        <f t="shared" si="12"/>
        <v>312271935</v>
      </c>
      <c r="H35" s="35"/>
    </row>
    <row r="36" spans="1:25" s="34" customFormat="1" ht="16.5" customHeight="1" x14ac:dyDescent="0.2">
      <c r="A36" s="37"/>
      <c r="B36" s="72" t="s">
        <v>35</v>
      </c>
      <c r="C36" s="63">
        <v>62014</v>
      </c>
      <c r="D36" s="52">
        <v>102944587</v>
      </c>
      <c r="E36" s="52">
        <v>92484400</v>
      </c>
      <c r="F36" s="52">
        <v>92354400</v>
      </c>
      <c r="G36" s="54">
        <f t="shared" si="12"/>
        <v>287783387</v>
      </c>
      <c r="H36" s="35"/>
    </row>
    <row r="37" spans="1:25" ht="16.5" customHeight="1" x14ac:dyDescent="0.2">
      <c r="A37" s="37"/>
      <c r="B37" s="72" t="s">
        <v>36</v>
      </c>
      <c r="C37" s="63">
        <v>62015</v>
      </c>
      <c r="D37" s="52">
        <v>36998593</v>
      </c>
      <c r="E37" s="52">
        <v>35886075</v>
      </c>
      <c r="F37" s="52">
        <v>37045460</v>
      </c>
      <c r="G37" s="54">
        <f t="shared" si="12"/>
        <v>109930128</v>
      </c>
    </row>
    <row r="38" spans="1:25" ht="16.5" customHeight="1" x14ac:dyDescent="0.2">
      <c r="A38" s="37"/>
      <c r="B38" s="72" t="s">
        <v>37</v>
      </c>
      <c r="C38" s="63">
        <v>62016</v>
      </c>
      <c r="D38" s="52">
        <v>12447770</v>
      </c>
      <c r="E38" s="52">
        <v>11877400</v>
      </c>
      <c r="F38" s="52">
        <v>8161777</v>
      </c>
      <c r="G38" s="54">
        <f t="shared" si="12"/>
        <v>32486947</v>
      </c>
    </row>
    <row r="39" spans="1:25" ht="16.5" customHeight="1" x14ac:dyDescent="0.2">
      <c r="A39" s="37"/>
      <c r="B39" s="73" t="s">
        <v>83</v>
      </c>
      <c r="C39" s="63">
        <v>62017</v>
      </c>
      <c r="D39" s="52">
        <v>24462639.884615388</v>
      </c>
      <c r="E39" s="52">
        <v>24462639.884615388</v>
      </c>
      <c r="F39" s="52">
        <v>24462639.884615388</v>
      </c>
      <c r="G39" s="54">
        <f t="shared" si="12"/>
        <v>73387919.65384616</v>
      </c>
    </row>
    <row r="40" spans="1:25" ht="16.5" customHeight="1" x14ac:dyDescent="0.2">
      <c r="A40" s="37" t="s">
        <v>38</v>
      </c>
      <c r="B40" s="29" t="s">
        <v>39</v>
      </c>
      <c r="C40" s="63">
        <v>62020</v>
      </c>
      <c r="D40" s="52">
        <v>31500000</v>
      </c>
      <c r="E40" s="52">
        <v>31500000</v>
      </c>
      <c r="F40" s="52">
        <v>31500000</v>
      </c>
      <c r="G40" s="54">
        <f t="shared" si="12"/>
        <v>94500000</v>
      </c>
    </row>
    <row r="41" spans="1:25" ht="16.5" customHeight="1" x14ac:dyDescent="0.2">
      <c r="A41" s="37" t="s">
        <v>38</v>
      </c>
      <c r="B41" s="29" t="s">
        <v>40</v>
      </c>
      <c r="C41" s="63">
        <v>62030</v>
      </c>
      <c r="D41" s="52">
        <v>0</v>
      </c>
      <c r="E41" s="52">
        <v>0</v>
      </c>
      <c r="F41" s="52">
        <v>0</v>
      </c>
      <c r="G41" s="54">
        <f t="shared" si="12"/>
        <v>0</v>
      </c>
    </row>
    <row r="42" spans="1:25" ht="16.5" customHeight="1" x14ac:dyDescent="0.2">
      <c r="A42" s="37" t="s">
        <v>41</v>
      </c>
      <c r="B42" s="38" t="s">
        <v>42</v>
      </c>
      <c r="C42" s="63">
        <v>62040</v>
      </c>
      <c r="D42" s="52">
        <v>0</v>
      </c>
      <c r="E42" s="52">
        <v>0</v>
      </c>
      <c r="F42" s="52">
        <v>0</v>
      </c>
      <c r="G42" s="54">
        <f t="shared" si="12"/>
        <v>0</v>
      </c>
    </row>
    <row r="43" spans="1:25" s="9" customFormat="1" ht="16.5" customHeight="1" x14ac:dyDescent="0.2">
      <c r="A43" s="37" t="s">
        <v>43</v>
      </c>
      <c r="B43" s="29" t="s">
        <v>44</v>
      </c>
      <c r="C43" s="63">
        <v>62050</v>
      </c>
      <c r="D43" s="52">
        <v>68711575</v>
      </c>
      <c r="E43" s="52">
        <v>63674346</v>
      </c>
      <c r="F43" s="52">
        <v>69848221</v>
      </c>
      <c r="G43" s="54">
        <f t="shared" si="12"/>
        <v>202234142</v>
      </c>
      <c r="H43" s="3">
        <f>G43-'[9]Tổng hợp chưa thuế E2'!$I$48</f>
        <v>-325415942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s="9" customFormat="1" ht="16.5" customHeight="1" x14ac:dyDescent="0.2">
      <c r="A44" s="37" t="s">
        <v>45</v>
      </c>
      <c r="B44" s="29" t="s">
        <v>46</v>
      </c>
      <c r="C44" s="63">
        <v>62060</v>
      </c>
      <c r="D44" s="52">
        <v>1385120</v>
      </c>
      <c r="E44" s="52">
        <v>1473120</v>
      </c>
      <c r="F44" s="52">
        <v>1805100</v>
      </c>
      <c r="G44" s="54">
        <f t="shared" si="12"/>
        <v>4663340</v>
      </c>
      <c r="H44" s="3">
        <f>G44-'[9]Tổng hợp chưa thuế E2'!$I$49</f>
        <v>-471148542</v>
      </c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5" x14ac:dyDescent="0.2">
      <c r="A45" s="37" t="s">
        <v>47</v>
      </c>
      <c r="B45" s="29" t="s">
        <v>48</v>
      </c>
      <c r="C45" s="63">
        <v>62070</v>
      </c>
      <c r="D45" s="52">
        <v>0</v>
      </c>
      <c r="E45" s="52">
        <v>0</v>
      </c>
      <c r="F45" s="52">
        <v>0</v>
      </c>
      <c r="G45" s="54">
        <f t="shared" si="12"/>
        <v>0</v>
      </c>
    </row>
    <row r="46" spans="1:25" x14ac:dyDescent="0.2">
      <c r="A46" s="37" t="s">
        <v>49</v>
      </c>
      <c r="B46" s="39" t="s">
        <v>50</v>
      </c>
      <c r="C46" s="47">
        <v>62080</v>
      </c>
      <c r="D46" s="52">
        <v>2327174</v>
      </c>
      <c r="E46" s="52">
        <v>2477790</v>
      </c>
      <c r="F46" s="52">
        <v>2105313</v>
      </c>
      <c r="G46" s="54">
        <f t="shared" si="12"/>
        <v>6910277</v>
      </c>
    </row>
    <row r="47" spans="1:25" ht="15" customHeight="1" x14ac:dyDescent="0.2">
      <c r="A47" s="40" t="s">
        <v>51</v>
      </c>
      <c r="B47" s="21" t="s">
        <v>52</v>
      </c>
      <c r="C47" s="48">
        <v>62090</v>
      </c>
      <c r="D47" s="52">
        <v>0</v>
      </c>
      <c r="E47" s="52">
        <v>0</v>
      </c>
      <c r="F47" s="52">
        <v>0</v>
      </c>
      <c r="G47" s="54">
        <f t="shared" si="12"/>
        <v>0</v>
      </c>
    </row>
    <row r="48" spans="1:25" ht="15" customHeight="1" x14ac:dyDescent="0.2">
      <c r="A48" s="40"/>
      <c r="B48" s="21" t="s">
        <v>53</v>
      </c>
      <c r="C48" s="48">
        <v>62091</v>
      </c>
      <c r="D48" s="52">
        <v>3619784</v>
      </c>
      <c r="E48" s="52">
        <v>4000000</v>
      </c>
      <c r="F48" s="52">
        <v>3704564</v>
      </c>
      <c r="G48" s="54">
        <f t="shared" si="12"/>
        <v>11324348</v>
      </c>
      <c r="H48" s="3" t="s">
        <v>91</v>
      </c>
    </row>
    <row r="49" spans="1:8" ht="15" customHeight="1" x14ac:dyDescent="0.2">
      <c r="A49" s="41"/>
      <c r="B49" s="42" t="s">
        <v>54</v>
      </c>
      <c r="C49" s="49">
        <v>62092</v>
      </c>
      <c r="D49" s="52">
        <v>0</v>
      </c>
      <c r="E49" s="52">
        <v>0</v>
      </c>
      <c r="F49" s="52">
        <v>0</v>
      </c>
      <c r="G49" s="54">
        <f t="shared" si="12"/>
        <v>0</v>
      </c>
    </row>
    <row r="50" spans="1:8" ht="15" customHeight="1" x14ac:dyDescent="0.2">
      <c r="A50" s="41"/>
      <c r="B50" s="42" t="s">
        <v>87</v>
      </c>
      <c r="C50" s="49">
        <v>62094</v>
      </c>
      <c r="D50" s="52">
        <v>0</v>
      </c>
      <c r="E50" s="52">
        <v>0</v>
      </c>
      <c r="F50" s="52">
        <v>15040000</v>
      </c>
      <c r="G50" s="54">
        <f t="shared" si="12"/>
        <v>15040000</v>
      </c>
      <c r="H50" s="80">
        <f>G50/12</f>
        <v>1253333.3333333333</v>
      </c>
    </row>
    <row r="51" spans="1:8" ht="15" customHeight="1" x14ac:dyDescent="0.2">
      <c r="A51" s="43"/>
      <c r="B51" s="44" t="s">
        <v>55</v>
      </c>
      <c r="C51" s="50">
        <v>62095</v>
      </c>
      <c r="D51" s="52">
        <v>1000000</v>
      </c>
      <c r="E51" s="52">
        <v>1000000</v>
      </c>
      <c r="F51" s="52">
        <v>1000000</v>
      </c>
      <c r="G51" s="54">
        <f t="shared" si="12"/>
        <v>3000000</v>
      </c>
      <c r="H51" s="80">
        <f t="shared" ref="H51:H65" si="13">G51/12</f>
        <v>250000</v>
      </c>
    </row>
    <row r="52" spans="1:8" ht="15" customHeight="1" x14ac:dyDescent="0.2">
      <c r="A52" s="45" t="s">
        <v>56</v>
      </c>
      <c r="B52" s="29" t="s">
        <v>57</v>
      </c>
      <c r="C52" s="51">
        <v>62100</v>
      </c>
      <c r="D52" s="52">
        <v>23000000</v>
      </c>
      <c r="E52" s="52">
        <v>23000000</v>
      </c>
      <c r="F52" s="52">
        <v>23000000</v>
      </c>
      <c r="G52" s="54">
        <f t="shared" si="12"/>
        <v>69000000</v>
      </c>
      <c r="H52" s="80">
        <f t="shared" si="13"/>
        <v>5750000</v>
      </c>
    </row>
    <row r="53" spans="1:8" ht="15" customHeight="1" x14ac:dyDescent="0.2">
      <c r="A53" s="45" t="s">
        <v>58</v>
      </c>
      <c r="B53" s="29" t="s">
        <v>59</v>
      </c>
      <c r="C53" s="51">
        <v>62110</v>
      </c>
      <c r="D53" s="52">
        <v>0</v>
      </c>
      <c r="E53" s="52">
        <v>0</v>
      </c>
      <c r="F53" s="52">
        <v>5000000</v>
      </c>
      <c r="G53" s="54">
        <f t="shared" si="12"/>
        <v>5000000</v>
      </c>
      <c r="H53" s="80">
        <f t="shared" si="13"/>
        <v>416666.66666666669</v>
      </c>
    </row>
    <row r="54" spans="1:8" ht="15" customHeight="1" x14ac:dyDescent="0.2">
      <c r="A54" s="45" t="s">
        <v>60</v>
      </c>
      <c r="B54" s="29" t="s">
        <v>61</v>
      </c>
      <c r="C54" s="51">
        <v>62120</v>
      </c>
      <c r="D54" s="52">
        <v>0</v>
      </c>
      <c r="E54" s="52">
        <v>8000000</v>
      </c>
      <c r="F54" s="52">
        <v>0</v>
      </c>
      <c r="G54" s="54">
        <f t="shared" si="12"/>
        <v>8000000</v>
      </c>
      <c r="H54" s="80">
        <f t="shared" si="13"/>
        <v>666666.66666666663</v>
      </c>
    </row>
    <row r="55" spans="1:8" ht="15" customHeight="1" x14ac:dyDescent="0.2">
      <c r="A55" s="45" t="s">
        <v>62</v>
      </c>
      <c r="B55" s="29" t="s">
        <v>63</v>
      </c>
      <c r="C55" s="51">
        <v>62130</v>
      </c>
      <c r="D55" s="52">
        <v>1045050</v>
      </c>
      <c r="E55" s="52">
        <v>910600</v>
      </c>
      <c r="F55" s="52">
        <v>915600</v>
      </c>
      <c r="G55" s="54">
        <f t="shared" si="12"/>
        <v>2871250</v>
      </c>
      <c r="H55" s="80">
        <f t="shared" si="13"/>
        <v>239270.83333333334</v>
      </c>
    </row>
    <row r="56" spans="1:8" ht="15" customHeight="1" x14ac:dyDescent="0.2">
      <c r="A56" s="45" t="s">
        <v>64</v>
      </c>
      <c r="B56" s="29" t="s">
        <v>65</v>
      </c>
      <c r="C56" s="51">
        <v>62140</v>
      </c>
      <c r="D56" s="52">
        <v>0</v>
      </c>
      <c r="E56" s="52">
        <v>0</v>
      </c>
      <c r="F56" s="52">
        <v>0</v>
      </c>
      <c r="G56" s="54">
        <f t="shared" si="12"/>
        <v>0</v>
      </c>
      <c r="H56" s="80">
        <f t="shared" si="13"/>
        <v>0</v>
      </c>
    </row>
    <row r="57" spans="1:8" ht="15" customHeight="1" x14ac:dyDescent="0.2">
      <c r="A57" s="45" t="s">
        <v>66</v>
      </c>
      <c r="B57" s="29" t="s">
        <v>67</v>
      </c>
      <c r="C57" s="51">
        <v>62150</v>
      </c>
      <c r="D57" s="52">
        <v>0</v>
      </c>
      <c r="E57" s="52">
        <v>0</v>
      </c>
      <c r="F57" s="52">
        <v>0</v>
      </c>
      <c r="G57" s="54">
        <f t="shared" si="12"/>
        <v>0</v>
      </c>
      <c r="H57" s="80">
        <f t="shared" si="13"/>
        <v>0</v>
      </c>
    </row>
    <row r="58" spans="1:8" ht="15" customHeight="1" x14ac:dyDescent="0.2">
      <c r="A58" s="45" t="s">
        <v>68</v>
      </c>
      <c r="B58" s="29" t="s">
        <v>69</v>
      </c>
      <c r="C58" s="51">
        <v>62160</v>
      </c>
      <c r="D58" s="52">
        <v>0</v>
      </c>
      <c r="E58" s="52">
        <v>0</v>
      </c>
      <c r="F58" s="52">
        <v>0</v>
      </c>
      <c r="G58" s="54">
        <f t="shared" si="12"/>
        <v>0</v>
      </c>
      <c r="H58" s="80">
        <f t="shared" si="13"/>
        <v>0</v>
      </c>
    </row>
    <row r="59" spans="1:8" ht="15" customHeight="1" x14ac:dyDescent="0.2">
      <c r="A59" s="45" t="s">
        <v>70</v>
      </c>
      <c r="B59" s="29" t="s">
        <v>71</v>
      </c>
      <c r="C59" s="51">
        <v>62170</v>
      </c>
      <c r="D59" s="52">
        <v>0</v>
      </c>
      <c r="E59" s="52">
        <v>0</v>
      </c>
      <c r="F59" s="52">
        <v>0</v>
      </c>
      <c r="G59" s="54">
        <f t="shared" si="12"/>
        <v>0</v>
      </c>
      <c r="H59" s="80">
        <f t="shared" si="13"/>
        <v>0</v>
      </c>
    </row>
    <row r="60" spans="1:8" ht="15" customHeight="1" x14ac:dyDescent="0.2">
      <c r="A60" s="45" t="s">
        <v>72</v>
      </c>
      <c r="B60" s="29" t="s">
        <v>73</v>
      </c>
      <c r="C60" s="51">
        <v>62180</v>
      </c>
      <c r="D60" s="52">
        <v>630683</v>
      </c>
      <c r="E60" s="52">
        <v>616592</v>
      </c>
      <c r="F60" s="52">
        <v>700295</v>
      </c>
      <c r="G60" s="54">
        <f t="shared" si="12"/>
        <v>1947570</v>
      </c>
      <c r="H60" s="80">
        <f t="shared" si="13"/>
        <v>162297.5</v>
      </c>
    </row>
    <row r="61" spans="1:8" ht="15" customHeight="1" x14ac:dyDescent="0.2">
      <c r="A61" s="45" t="s">
        <v>74</v>
      </c>
      <c r="B61" s="29" t="s">
        <v>75</v>
      </c>
      <c r="C61" s="51">
        <v>62190</v>
      </c>
      <c r="D61" s="52">
        <v>800000</v>
      </c>
      <c r="E61" s="52">
        <v>800000</v>
      </c>
      <c r="F61" s="52">
        <v>800000</v>
      </c>
      <c r="G61" s="54">
        <f t="shared" si="12"/>
        <v>2400000</v>
      </c>
      <c r="H61" s="80">
        <f t="shared" si="13"/>
        <v>200000</v>
      </c>
    </row>
    <row r="62" spans="1:8" ht="15" customHeight="1" x14ac:dyDescent="0.2">
      <c r="A62" s="45" t="s">
        <v>76</v>
      </c>
      <c r="B62" s="29" t="s">
        <v>77</v>
      </c>
      <c r="C62" s="51" t="s">
        <v>90</v>
      </c>
      <c r="D62" s="52">
        <v>7000000</v>
      </c>
      <c r="E62" s="52">
        <v>11000000</v>
      </c>
      <c r="F62" s="52">
        <v>3617632</v>
      </c>
      <c r="G62" s="54">
        <f t="shared" si="12"/>
        <v>21617632</v>
      </c>
      <c r="H62" s="80">
        <f t="shared" si="13"/>
        <v>1801469.3333333333</v>
      </c>
    </row>
    <row r="63" spans="1:8" ht="15" customHeight="1" x14ac:dyDescent="0.2">
      <c r="A63" s="45" t="s">
        <v>78</v>
      </c>
      <c r="B63" s="29" t="s">
        <v>79</v>
      </c>
      <c r="C63" s="51">
        <v>62210</v>
      </c>
      <c r="D63" s="52">
        <v>5235940</v>
      </c>
      <c r="E63" s="52">
        <v>4235940</v>
      </c>
      <c r="F63" s="52">
        <v>4235940</v>
      </c>
      <c r="G63" s="54">
        <f t="shared" si="12"/>
        <v>13707820</v>
      </c>
      <c r="H63" s="80">
        <f t="shared" si="13"/>
        <v>1142318.3333333333</v>
      </c>
    </row>
    <row r="64" spans="1:8" ht="15" customHeight="1" x14ac:dyDescent="0.2">
      <c r="A64" s="45" t="s">
        <v>80</v>
      </c>
      <c r="B64" s="29" t="s">
        <v>81</v>
      </c>
      <c r="C64" s="64">
        <v>62220</v>
      </c>
      <c r="D64" s="52">
        <v>5653181</v>
      </c>
      <c r="E64" s="52">
        <v>9649714</v>
      </c>
      <c r="F64" s="52">
        <v>6572545</v>
      </c>
      <c r="G64" s="54">
        <f t="shared" si="12"/>
        <v>21875440</v>
      </c>
      <c r="H64" s="80">
        <f t="shared" si="13"/>
        <v>1822953.3333333333</v>
      </c>
    </row>
    <row r="65" spans="1:8" ht="15" customHeight="1" x14ac:dyDescent="0.2">
      <c r="A65" s="45" t="s">
        <v>82</v>
      </c>
      <c r="B65" s="46" t="s">
        <v>88</v>
      </c>
      <c r="C65" s="65">
        <v>62230</v>
      </c>
      <c r="D65" s="52">
        <f t="shared" ref="D65:F65" si="14">ROUND(SUM(D33:D64)*5%,0)</f>
        <v>28392431</v>
      </c>
      <c r="E65" s="52">
        <f t="shared" si="14"/>
        <v>26506242</v>
      </c>
      <c r="F65" s="52">
        <f t="shared" si="14"/>
        <v>26863083</v>
      </c>
      <c r="G65" s="54">
        <f t="shared" si="12"/>
        <v>81761756</v>
      </c>
      <c r="H65" s="80">
        <f t="shared" si="13"/>
        <v>6813479.666666667</v>
      </c>
    </row>
    <row r="66" spans="1:8" hidden="1" x14ac:dyDescent="0.2">
      <c r="A66" s="74"/>
      <c r="B66" s="75" t="s">
        <v>84</v>
      </c>
      <c r="C66" s="76" t="s">
        <v>85</v>
      </c>
      <c r="D66" s="79"/>
      <c r="E66" s="79"/>
      <c r="F66" s="79"/>
    </row>
    <row r="67" spans="1:8" s="69" customFormat="1" ht="17.25" customHeight="1" x14ac:dyDescent="0.2">
      <c r="A67" s="68"/>
      <c r="B67" s="69" t="s">
        <v>86</v>
      </c>
      <c r="D67" s="70">
        <f t="shared" ref="D67:G67" si="15">D8-D31</f>
        <v>-65054500.520979106</v>
      </c>
      <c r="E67" s="70">
        <f t="shared" si="15"/>
        <v>-32524537.975524545</v>
      </c>
      <c r="F67" s="70">
        <f t="shared" si="15"/>
        <v>-49707292.430069983</v>
      </c>
      <c r="G67" s="70">
        <f t="shared" si="15"/>
        <v>-147286330.92657375</v>
      </c>
      <c r="H67" s="70"/>
    </row>
  </sheetData>
  <pageMargins left="0.23622047244094491" right="0.23622047244094491" top="0.35433070866141736" bottom="0.74803149606299213" header="0.31496062992125984" footer="0.31496062992125984"/>
  <pageSetup paperSize="9" scale="9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Tổng hợp chưa thuế E2</vt:lpstr>
      <vt:lpstr>'Tổng hợp chưa thuế E2'!Print_Titles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HaNTT</dc:creator>
  <cp:lastModifiedBy>ECH</cp:lastModifiedBy>
  <cp:lastPrinted>2019-09-04T07:25:00Z</cp:lastPrinted>
  <dcterms:created xsi:type="dcterms:W3CDTF">2019-05-30T04:51:47Z</dcterms:created>
  <dcterms:modified xsi:type="dcterms:W3CDTF">2020-04-20T09:26:50Z</dcterms:modified>
</cp:coreProperties>
</file>